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9" activeTab="0"/>
  </bookViews>
  <sheets>
    <sheet name="Prev R14" sheetId="1" r:id="rId1"/>
  </sheets>
  <definedNames>
    <definedName name="_xlnm.Print_Titles" localSheetId="0">'Prev R14'!$1:$1</definedName>
    <definedName name="Excel_BuiltIn_Print_Titles" localSheetId="0">'Prev R14'!$A$19:$A$19</definedName>
    <definedName name="Excel_BuiltIn__FilterDatabase" localSheetId="0">'Prev R14'!$A$1:$M$127</definedName>
  </definedNames>
  <calcPr fullCalcOnLoad="1"/>
</workbook>
</file>

<file path=xl/sharedStrings.xml><?xml version="1.0" encoding="utf-8"?>
<sst xmlns="http://schemas.openxmlformats.org/spreadsheetml/2006/main" count="347" uniqueCount="166">
  <si>
    <t>COMMUNE</t>
  </si>
  <si>
    <t>NOM</t>
  </si>
  <si>
    <t>Nombre d'élèves
Rentrée 2014</t>
  </si>
  <si>
    <t>Nombre d'élèves
Prévision
Rentrée 2015</t>
  </si>
  <si>
    <t>AED
14-15</t>
  </si>
  <si>
    <t>APS  14-15</t>
  </si>
  <si>
    <t>Suppression ou création AED</t>
  </si>
  <si>
    <t>AED 15/15</t>
  </si>
  <si>
    <t>Postes APS
15-16
(supposé)</t>
  </si>
  <si>
    <t>Total surveillants
(AED + APS)
15/16</t>
  </si>
  <si>
    <t>Ass. Péda 14/15</t>
  </si>
  <si>
    <t>Ass. Péda 15/16</t>
  </si>
  <si>
    <t>Total ASSED (AED + AP)
15-16</t>
  </si>
  <si>
    <t>Nombre d'élèves par surveillant
(AED + APS)
15/16</t>
  </si>
  <si>
    <t>élève supplémentaire par personnel
2014/2015</t>
  </si>
  <si>
    <t>Nombre d'élèves par AP
15/16</t>
  </si>
  <si>
    <t>Nombre d'élèves par personnels de vie sco
(AED + APS + AP)
15/16</t>
  </si>
  <si>
    <t>Classement prévu rentrée 2015</t>
  </si>
  <si>
    <t>SEVRAN</t>
  </si>
  <si>
    <t>EVARISTE GALOIS</t>
  </si>
  <si>
    <t>REP+</t>
  </si>
  <si>
    <t>SAINT DENIS</t>
  </si>
  <si>
    <t>PIERRE DE GEYTER</t>
  </si>
  <si>
    <t>REP</t>
  </si>
  <si>
    <t>STAINS</t>
  </si>
  <si>
    <t>MAURICE THOREZ</t>
  </si>
  <si>
    <t xml:space="preserve">NOISY-LE-GRAND              </t>
  </si>
  <si>
    <t>COLLEGE INTERNATIONNAL</t>
  </si>
  <si>
    <t>LE BLANC MESNIL</t>
  </si>
  <si>
    <t>NELSON MANDELA</t>
  </si>
  <si>
    <t>PAUL PAINLEVE</t>
  </si>
  <si>
    <t>PANTIN</t>
  </si>
  <si>
    <t>JEAN JAURES</t>
  </si>
  <si>
    <t>VILLEPINTE</t>
  </si>
  <si>
    <t>JEAN LURCAT</t>
  </si>
  <si>
    <t>AULNAY SOUS BOIS</t>
  </si>
  <si>
    <t>CLAUDE DEBUSSY</t>
  </si>
  <si>
    <t>BOBIGNY</t>
  </si>
  <si>
    <t>REPUBLIQUE</t>
  </si>
  <si>
    <t>NOISY LE GRAND</t>
  </si>
  <si>
    <t>VICTOR HUGO</t>
  </si>
  <si>
    <t>MONTREUIL</t>
  </si>
  <si>
    <t>LENAIN DE TILLEMONT</t>
  </si>
  <si>
    <t>LA COURNEUVE</t>
  </si>
  <si>
    <t>GEORGES POLITZER</t>
  </si>
  <si>
    <t>VILLETANEUSE</t>
  </si>
  <si>
    <t>JEAN VILAR</t>
  </si>
  <si>
    <t>CLICHY SOUS BOIS</t>
  </si>
  <si>
    <t>LOUISE MICHEL</t>
  </si>
  <si>
    <t>BONDY</t>
  </si>
  <si>
    <t>JEAN ZAY</t>
  </si>
  <si>
    <t>PABLO NERUDA</t>
  </si>
  <si>
    <t>LA PLAINE SAINT DENIS</t>
  </si>
  <si>
    <t>IQBAL MASIH</t>
  </si>
  <si>
    <t>AUBERVILLIERS</t>
  </si>
  <si>
    <t>GABRIEL PERI</t>
  </si>
  <si>
    <t>PIERREFITTE  SUR SEINE</t>
  </si>
  <si>
    <t>GUSTAVE COURBET</t>
  </si>
  <si>
    <t>FABIEN</t>
  </si>
  <si>
    <t>SAINT OUEN</t>
  </si>
  <si>
    <t>CHRISTINE DE PISAN</t>
  </si>
  <si>
    <t>ROSA LUXEMBURG</t>
  </si>
  <si>
    <t>LA COURTILLE</t>
  </si>
  <si>
    <t>JEAN PIERRE TIMBAUD</t>
  </si>
  <si>
    <t>NEUILLY SUR MARNE</t>
  </si>
  <si>
    <t>GEORGES BRAQUE</t>
  </si>
  <si>
    <t>JEAN LOLIVE</t>
  </si>
  <si>
    <t>ROBERT DOISNEAU</t>
  </si>
  <si>
    <t>EPINAY SUR SEINE</t>
  </si>
  <si>
    <t>ROBESPIERRE</t>
  </si>
  <si>
    <t>MONTFERMEIL</t>
  </si>
  <si>
    <t>JEAN MOULIN</t>
  </si>
  <si>
    <t>PABLO PICASSO</t>
  </si>
  <si>
    <t>CAMILLE CLAUDEL</t>
  </si>
  <si>
    <t>LUCIE AUBRAC</t>
  </si>
  <si>
    <t>ROMAINVILLE</t>
  </si>
  <si>
    <t>JOLIOT CURIE</t>
  </si>
  <si>
    <t>JOSEPHINE BAKER</t>
  </si>
  <si>
    <t>JEAN VIGO</t>
  </si>
  <si>
    <t xml:space="preserve">MONTREUIL                   </t>
  </si>
  <si>
    <t>C EVORA</t>
  </si>
  <si>
    <t>MICHELET</t>
  </si>
  <si>
    <t xml:space="preserve">SAINT-DENIS/SAINT OUEN    </t>
  </si>
  <si>
    <t>DORA MAAR</t>
  </si>
  <si>
    <t>FEDERICO GARCIA</t>
  </si>
  <si>
    <t>HENRI BARBUSSE</t>
  </si>
  <si>
    <t>DESCARTES</t>
  </si>
  <si>
    <t>ROMAIN ROLLAND</t>
  </si>
  <si>
    <t>ROGER MARTIN DU GARD</t>
  </si>
  <si>
    <t>DRANCY</t>
  </si>
  <si>
    <t>PAUL LANGEVIN</t>
  </si>
  <si>
    <t>MARAIS DE VILLIERS</t>
  </si>
  <si>
    <t>GERARD PHILIPPE</t>
  </si>
  <si>
    <t>IRENE ET FREDERIC JOLIOT CURIE</t>
  </si>
  <si>
    <t>GEORGES BRASSENS</t>
  </si>
  <si>
    <t>TREMBLAY EN France</t>
  </si>
  <si>
    <t>PAUL ELUARD</t>
  </si>
  <si>
    <t>JACQUELINE DE ROMILLY</t>
  </si>
  <si>
    <t>JORISSEN</t>
  </si>
  <si>
    <t>POINCARE</t>
  </si>
  <si>
    <t>HENRI WALLON</t>
  </si>
  <si>
    <t>HONORE DE BALZAC</t>
  </si>
  <si>
    <t>PIERRE SEMARD</t>
  </si>
  <si>
    <t>DELAUNE</t>
  </si>
  <si>
    <t>PIERRE ANDRE HOUEL</t>
  </si>
  <si>
    <t>L ILE SAINT DENIS</t>
  </si>
  <si>
    <t>ALFRED SISLEY</t>
  </si>
  <si>
    <t>HENRI SELLIER</t>
  </si>
  <si>
    <t>BROSSOLETTE</t>
  </si>
  <si>
    <t>DIDEROT</t>
  </si>
  <si>
    <t>ELSA TRIOLET</t>
  </si>
  <si>
    <t>NOISY LE SEC</t>
  </si>
  <si>
    <t>RENE CASSIN</t>
  </si>
  <si>
    <t>LAVOISIER</t>
  </si>
  <si>
    <t>BAGNOLET</t>
  </si>
  <si>
    <t>SAINT EXUPERY</t>
  </si>
  <si>
    <t>LIVRY GARGAN</t>
  </si>
  <si>
    <t>LEON JOUHAUX</t>
  </si>
  <si>
    <t>TRAVAILLE LANGEVIN</t>
  </si>
  <si>
    <t>OLYMPE DE GOUGES</t>
  </si>
  <si>
    <t>FRANCOISE DOLTO</t>
  </si>
  <si>
    <t>LE PRE SAINT GERVAIS</t>
  </si>
  <si>
    <t>JEAN JACQUES ROUSSEAU</t>
  </si>
  <si>
    <t>LE PARC</t>
  </si>
  <si>
    <t>RONSARD</t>
  </si>
  <si>
    <t>GAGNY</t>
  </si>
  <si>
    <t>SEVIGNE</t>
  </si>
  <si>
    <t>ROSNY SOUS BOIS</t>
  </si>
  <si>
    <t>ALBERT CAMUS</t>
  </si>
  <si>
    <t>GOURNAY SUR MARNE</t>
  </si>
  <si>
    <t>EUGENE CARRIERE</t>
  </si>
  <si>
    <t>FRANCOIS MITTERAND</t>
  </si>
  <si>
    <t>LA PLEIADE</t>
  </si>
  <si>
    <t>DUGNY</t>
  </si>
  <si>
    <t>JEAN BAPTISTE CLEMENT</t>
  </si>
  <si>
    <t>LES MOUSSEAUX</t>
  </si>
  <si>
    <t xml:space="preserve">AULNAY-SOUS-BOIS            </t>
  </si>
  <si>
    <t>SIMONE VEIL</t>
  </si>
  <si>
    <t>LES LILAS</t>
  </si>
  <si>
    <t>MARIE CURIE</t>
  </si>
  <si>
    <t>NEUILLY PLAISANCE</t>
  </si>
  <si>
    <t>JACQUES PREVERT</t>
  </si>
  <si>
    <t>LIBERTE</t>
  </si>
  <si>
    <t>VILLEMOMBLE</t>
  </si>
  <si>
    <t>JEAN DE BEAUMONT</t>
  </si>
  <si>
    <t>PAUL BERT</t>
  </si>
  <si>
    <t>AIME ET EUGENIE COTTON</t>
  </si>
  <si>
    <t>PASTEUR</t>
  </si>
  <si>
    <t>LANGEVIN WALLON</t>
  </si>
  <si>
    <t>ANATOLE France</t>
  </si>
  <si>
    <t>MARCEL CACHIN</t>
  </si>
  <si>
    <t>LES PAVILLONS SOUS BOIS</t>
  </si>
  <si>
    <t>ERIC TABARLY</t>
  </si>
  <si>
    <t>CLOS SAINT VINCENT</t>
  </si>
  <si>
    <t>MARCELLIN BERTHELOT</t>
  </si>
  <si>
    <t>LE RAINCY</t>
  </si>
  <si>
    <t>JEAN BAPTISTE COROT</t>
  </si>
  <si>
    <t>GROUPE ANATOLE France</t>
  </si>
  <si>
    <t>JEAN RENOIR</t>
  </si>
  <si>
    <t>EDOUARD HERRIOT</t>
  </si>
  <si>
    <t>THEODORE MONOD</t>
  </si>
  <si>
    <t>PIERRE CURIE</t>
  </si>
  <si>
    <t>VAUJOURS</t>
  </si>
  <si>
    <t>HENRI IV</t>
  </si>
  <si>
    <t>LE BOURGET</t>
  </si>
  <si>
    <t>DIDIER DAURAT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</si>
</sst>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]_-;\-* #,##0.00\ [$€]_-;_-* \-??\ [$€]_-;_-@_-"/>
    <numFmt numFmtId="166" formatCode="#,##0.00"/>
    <numFmt numFmtId="167" formatCode="0"/>
    <numFmt numFmtId="168" formatCode="#,##0.00;[RED]\-#,##0.00"/>
    <numFmt numFmtId="169" formatCode="0.00;[RED]\-0.00"/>
  </numFmts>
  <fonts count="6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7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textRotation="90" wrapText="1"/>
    </xf>
    <xf numFmtId="166" fontId="2" fillId="2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4" fillId="0" borderId="8" xfId="0" applyFont="1" applyBorder="1" applyAlignment="1">
      <alignment horizontal="left" vertical="center" wrapText="1"/>
    </xf>
    <xf numFmtId="164" fontId="0" fillId="0" borderId="9" xfId="0" applyFont="1" applyBorder="1" applyAlignment="1">
      <alignment horizontal="left" vertical="center" wrapText="1"/>
    </xf>
    <xf numFmtId="164" fontId="0" fillId="2" borderId="8" xfId="0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6" fontId="0" fillId="2" borderId="8" xfId="0" applyNumberFormat="1" applyFont="1" applyFill="1" applyBorder="1" applyAlignment="1">
      <alignment horizontal="center" vertical="center"/>
    </xf>
    <xf numFmtId="166" fontId="0" fillId="2" borderId="10" xfId="0" applyNumberFormat="1" applyFont="1" applyFill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166" fontId="0" fillId="3" borderId="9" xfId="0" applyNumberFormat="1" applyFont="1" applyFill="1" applyBorder="1" applyAlignment="1">
      <alignment horizontal="center" vertical="center"/>
    </xf>
    <xf numFmtId="164" fontId="0" fillId="4" borderId="8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9" fontId="0" fillId="3" borderId="12" xfId="0" applyNumberFormat="1" applyFill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4" fontId="5" fillId="0" borderId="16" xfId="0" applyFont="1" applyBorder="1" applyAlignment="1">
      <alignment vertical="center" wrapText="1"/>
    </xf>
    <xf numFmtId="164" fontId="4" fillId="0" borderId="11" xfId="0" applyFont="1" applyFill="1" applyBorder="1" applyAlignment="1">
      <alignment horizontal="left" vertical="center" wrapText="1"/>
    </xf>
    <xf numFmtId="164" fontId="0" fillId="0" borderId="17" xfId="0" applyFont="1" applyFill="1" applyBorder="1" applyAlignment="1">
      <alignment vertical="center" wrapText="1"/>
    </xf>
    <xf numFmtId="164" fontId="0" fillId="2" borderId="11" xfId="0" applyFont="1" applyFill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6" fontId="0" fillId="2" borderId="11" xfId="0" applyNumberFormat="1" applyFont="1" applyFill="1" applyBorder="1" applyAlignment="1">
      <alignment horizontal="center" vertical="center"/>
    </xf>
    <xf numFmtId="166" fontId="0" fillId="2" borderId="18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3" borderId="17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horizontal="center" vertical="center"/>
    </xf>
    <xf numFmtId="164" fontId="0" fillId="5" borderId="18" xfId="0" applyFont="1" applyFill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9" fontId="0" fillId="0" borderId="12" xfId="0" applyNumberFormat="1" applyBorder="1" applyAlignment="1">
      <alignment/>
    </xf>
    <xf numFmtId="164" fontId="4" fillId="0" borderId="11" xfId="0" applyFont="1" applyBorder="1" applyAlignment="1">
      <alignment horizontal="left" vertical="center" wrapText="1"/>
    </xf>
    <xf numFmtId="164" fontId="0" fillId="5" borderId="11" xfId="21" applyFont="1" applyFill="1" applyBorder="1" applyAlignment="1">
      <alignment vertical="center"/>
      <protection/>
    </xf>
    <xf numFmtId="164" fontId="0" fillId="5" borderId="17" xfId="21" applyFont="1" applyFill="1" applyBorder="1" applyAlignment="1">
      <alignment vertical="center"/>
      <protection/>
    </xf>
    <xf numFmtId="168" fontId="0" fillId="5" borderId="11" xfId="0" applyNumberFormat="1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left" vertical="center" wrapText="1"/>
    </xf>
    <xf numFmtId="164" fontId="0" fillId="0" borderId="17" xfId="0" applyFont="1" applyBorder="1" applyAlignment="1">
      <alignment horizontal="left" vertical="center" wrapText="1"/>
    </xf>
    <xf numFmtId="164" fontId="0" fillId="0" borderId="17" xfId="0" applyFont="1" applyBorder="1" applyAlignment="1">
      <alignment vertical="center" wrapText="1"/>
    </xf>
    <xf numFmtId="168" fontId="0" fillId="0" borderId="19" xfId="0" applyNumberFormat="1" applyFont="1" applyFill="1" applyBorder="1" applyAlignment="1">
      <alignment horizontal="center" vertical="center"/>
    </xf>
    <xf numFmtId="164" fontId="5" fillId="0" borderId="20" xfId="0" applyFont="1" applyBorder="1" applyAlignment="1">
      <alignment vertical="center" wrapText="1"/>
    </xf>
    <xf numFmtId="168" fontId="0" fillId="0" borderId="21" xfId="0" applyNumberFormat="1" applyFont="1" applyBorder="1" applyAlignment="1">
      <alignment horizontal="center" vertical="center"/>
    </xf>
    <xf numFmtId="164" fontId="5" fillId="0" borderId="22" xfId="0" applyFont="1" applyBorder="1" applyAlignment="1">
      <alignment vertical="center" wrapText="1"/>
    </xf>
    <xf numFmtId="164" fontId="4" fillId="0" borderId="23" xfId="0" applyFont="1" applyBorder="1" applyAlignment="1">
      <alignment horizontal="left" vertical="center" wrapText="1"/>
    </xf>
    <xf numFmtId="164" fontId="0" fillId="0" borderId="24" xfId="0" applyFont="1" applyFill="1" applyBorder="1" applyAlignment="1">
      <alignment horizontal="left" vertical="center" wrapText="1"/>
    </xf>
    <xf numFmtId="164" fontId="0" fillId="2" borderId="23" xfId="0" applyFont="1" applyFill="1" applyBorder="1" applyAlignment="1">
      <alignment horizontal="center" vertical="center" wrapText="1"/>
    </xf>
    <xf numFmtId="167" fontId="0" fillId="0" borderId="25" xfId="0" applyNumberFormat="1" applyFont="1" applyBorder="1" applyAlignment="1">
      <alignment horizontal="center" vertical="center" wrapText="1"/>
    </xf>
    <xf numFmtId="166" fontId="0" fillId="2" borderId="23" xfId="0" applyNumberFormat="1" applyFont="1" applyFill="1" applyBorder="1" applyAlignment="1">
      <alignment horizontal="center" vertical="center"/>
    </xf>
    <xf numFmtId="166" fontId="0" fillId="2" borderId="25" xfId="0" applyNumberFormat="1" applyFont="1" applyFill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66" fontId="0" fillId="3" borderId="24" xfId="0" applyNumberFormat="1" applyFont="1" applyFill="1" applyBorder="1" applyAlignment="1">
      <alignment horizontal="center" vertical="center"/>
    </xf>
    <xf numFmtId="164" fontId="0" fillId="4" borderId="23" xfId="0" applyFont="1" applyFill="1" applyBorder="1" applyAlignment="1">
      <alignment horizontal="center" vertical="center"/>
    </xf>
    <xf numFmtId="164" fontId="0" fillId="5" borderId="25" xfId="0" applyFont="1" applyFill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169" fontId="0" fillId="3" borderId="26" xfId="0" applyNumberFormat="1" applyFill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DVTH2005 essai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workbookViewId="0" topLeftCell="A31">
      <selection activeCell="T51" sqref="T51"/>
    </sheetView>
  </sheetViews>
  <sheetFormatPr defaultColWidth="11.421875" defaultRowHeight="12.75"/>
  <cols>
    <col min="1" max="1" width="26.00390625" style="0" customWidth="1"/>
    <col min="2" max="2" width="25.140625" style="0" customWidth="1"/>
    <col min="3" max="3" width="10.28125" style="0" customWidth="1"/>
    <col min="5" max="5" width="9.7109375" style="1" customWidth="1"/>
    <col min="6" max="6" width="6.7109375" style="1" customWidth="1"/>
    <col min="7" max="7" width="7.7109375" style="0" customWidth="1"/>
    <col min="8" max="8" width="7.421875" style="0" customWidth="1"/>
    <col min="9" max="11" width="7.140625" style="0" customWidth="1"/>
    <col min="12" max="12" width="6.28125" style="0" customWidth="1"/>
    <col min="13" max="13" width="10.57421875" style="0" customWidth="1"/>
  </cols>
  <sheetData>
    <row r="1" spans="1:20" s="15" customFormat="1" ht="91.5" customHeight="1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2" t="s">
        <v>7</v>
      </c>
      <c r="I1" s="3" t="s">
        <v>8</v>
      </c>
      <c r="J1" s="9" t="s">
        <v>9</v>
      </c>
      <c r="K1" s="10" t="s">
        <v>10</v>
      </c>
      <c r="L1" s="5" t="s">
        <v>11</v>
      </c>
      <c r="M1" s="5" t="s">
        <v>12</v>
      </c>
      <c r="N1" s="11" t="s">
        <v>13</v>
      </c>
      <c r="O1" s="12" t="s">
        <v>14</v>
      </c>
      <c r="P1" s="13" t="s">
        <v>15</v>
      </c>
      <c r="Q1" s="12" t="s">
        <v>14</v>
      </c>
      <c r="R1" s="13" t="s">
        <v>16</v>
      </c>
      <c r="S1" s="12" t="s">
        <v>14</v>
      </c>
      <c r="T1" s="14" t="s">
        <v>17</v>
      </c>
    </row>
    <row r="2" spans="1:20" ht="24.75" customHeight="1">
      <c r="A2" s="16" t="s">
        <v>18</v>
      </c>
      <c r="B2" s="17" t="s">
        <v>19</v>
      </c>
      <c r="C2" s="18">
        <v>605</v>
      </c>
      <c r="D2" s="19">
        <v>630.0743183074724</v>
      </c>
      <c r="E2" s="20">
        <v>13</v>
      </c>
      <c r="F2" s="21">
        <v>1</v>
      </c>
      <c r="G2" s="22">
        <v>0</v>
      </c>
      <c r="H2" s="23">
        <f aca="true" t="shared" si="0" ref="H2:H126">J2-I2</f>
        <v>13</v>
      </c>
      <c r="I2" s="24">
        <f aca="true" t="shared" si="1" ref="I2:I126">J2+L2-M2</f>
        <v>1</v>
      </c>
      <c r="J2" s="25">
        <f aca="true" t="shared" si="2" ref="J2:J126">E2+G2+F2</f>
        <v>14</v>
      </c>
      <c r="K2" s="26">
        <v>1.5</v>
      </c>
      <c r="L2" s="27">
        <v>1.5</v>
      </c>
      <c r="M2" s="28">
        <f aca="true" t="shared" si="3" ref="M2:M126">J2+L2-F2</f>
        <v>14.5</v>
      </c>
      <c r="N2" s="29">
        <f aca="true" t="shared" si="4" ref="N2:N126">D2/J2</f>
        <v>45.00530845053374</v>
      </c>
      <c r="O2" s="30">
        <f aca="true" t="shared" si="5" ref="O2:O126">N2-C2/(E2+F2)</f>
        <v>1.7910227362480242</v>
      </c>
      <c r="P2" s="31">
        <f aca="true" t="shared" si="6" ref="P2:P126">D2/L2</f>
        <v>420.04954553831493</v>
      </c>
      <c r="Q2" s="32">
        <f aca="true" t="shared" si="7" ref="Q2:Q126">P2-C2/K2</f>
        <v>16.716212204981616</v>
      </c>
      <c r="R2" s="31">
        <f aca="true" t="shared" si="8" ref="R2:R126">D2/(J2+L2)</f>
        <v>40.64995601983693</v>
      </c>
      <c r="S2" s="32">
        <f aca="true" t="shared" si="9" ref="S2:S126">R2-C2/(E2+F2+K2)</f>
        <v>1.6176979553208</v>
      </c>
      <c r="T2" s="33" t="s">
        <v>20</v>
      </c>
    </row>
    <row r="3" spans="1:20" ht="24.75" customHeight="1">
      <c r="A3" s="34" t="s">
        <v>21</v>
      </c>
      <c r="B3" s="35" t="s">
        <v>22</v>
      </c>
      <c r="C3" s="36">
        <v>491</v>
      </c>
      <c r="D3" s="37">
        <v>517.2684754491019</v>
      </c>
      <c r="E3" s="38">
        <v>10</v>
      </c>
      <c r="F3" s="39">
        <v>1</v>
      </c>
      <c r="G3" s="40">
        <v>0</v>
      </c>
      <c r="H3" s="41">
        <f t="shared" si="0"/>
        <v>10</v>
      </c>
      <c r="I3" s="42">
        <f t="shared" si="1"/>
        <v>1</v>
      </c>
      <c r="J3" s="43">
        <f t="shared" si="2"/>
        <v>11</v>
      </c>
      <c r="K3" s="44">
        <v>1.5</v>
      </c>
      <c r="L3" s="45">
        <v>1.5</v>
      </c>
      <c r="M3" s="46">
        <f t="shared" si="3"/>
        <v>11.5</v>
      </c>
      <c r="N3" s="29">
        <f t="shared" si="4"/>
        <v>47.02440685900926</v>
      </c>
      <c r="O3" s="30">
        <f t="shared" si="5"/>
        <v>2.388043222645628</v>
      </c>
      <c r="P3" s="47">
        <f t="shared" si="6"/>
        <v>344.84565029940126</v>
      </c>
      <c r="Q3" s="30">
        <f t="shared" si="7"/>
        <v>17.512316966067942</v>
      </c>
      <c r="R3" s="47">
        <f t="shared" si="8"/>
        <v>41.38147803592815</v>
      </c>
      <c r="S3" s="30">
        <f t="shared" si="9"/>
        <v>2.101478035928146</v>
      </c>
      <c r="T3" s="33" t="s">
        <v>23</v>
      </c>
    </row>
    <row r="4" spans="1:20" ht="24.75" customHeight="1">
      <c r="A4" s="48" t="s">
        <v>24</v>
      </c>
      <c r="B4" s="35" t="s">
        <v>25</v>
      </c>
      <c r="C4" s="36">
        <v>452</v>
      </c>
      <c r="D4" s="37">
        <v>453.3328267084743</v>
      </c>
      <c r="E4" s="38">
        <v>8</v>
      </c>
      <c r="F4" s="39">
        <v>1</v>
      </c>
      <c r="G4" s="22">
        <v>0</v>
      </c>
      <c r="H4" s="41">
        <f t="shared" si="0"/>
        <v>8</v>
      </c>
      <c r="I4" s="42">
        <f t="shared" si="1"/>
        <v>1</v>
      </c>
      <c r="J4" s="43">
        <f t="shared" si="2"/>
        <v>9</v>
      </c>
      <c r="K4" s="44">
        <v>3.5</v>
      </c>
      <c r="L4" s="45">
        <v>3.5</v>
      </c>
      <c r="M4" s="46">
        <f t="shared" si="3"/>
        <v>11.5</v>
      </c>
      <c r="N4" s="29">
        <f t="shared" si="4"/>
        <v>50.37031407871936</v>
      </c>
      <c r="O4" s="30">
        <f t="shared" si="5"/>
        <v>0.14809185649713896</v>
      </c>
      <c r="P4" s="47">
        <f t="shared" si="6"/>
        <v>129.5236647738498</v>
      </c>
      <c r="Q4" s="30">
        <f t="shared" si="7"/>
        <v>0.38080763099264914</v>
      </c>
      <c r="R4" s="47">
        <f t="shared" si="8"/>
        <v>36.26662613667794</v>
      </c>
      <c r="S4" s="30">
        <f t="shared" si="9"/>
        <v>0.10662613667794574</v>
      </c>
      <c r="T4" s="33" t="s">
        <v>20</v>
      </c>
    </row>
    <row r="5" spans="1:20" ht="24.75" customHeight="1">
      <c r="A5" s="49" t="s">
        <v>26</v>
      </c>
      <c r="B5" s="50" t="s">
        <v>27</v>
      </c>
      <c r="C5" s="36">
        <v>190</v>
      </c>
      <c r="D5" s="37">
        <v>390</v>
      </c>
      <c r="E5" s="38">
        <v>5.5</v>
      </c>
      <c r="F5" s="39">
        <v>0</v>
      </c>
      <c r="G5" s="51">
        <v>2</v>
      </c>
      <c r="H5" s="41">
        <f t="shared" si="0"/>
        <v>7.5</v>
      </c>
      <c r="I5" s="42">
        <f t="shared" si="1"/>
        <v>0</v>
      </c>
      <c r="J5" s="43">
        <f t="shared" si="2"/>
        <v>7.5</v>
      </c>
      <c r="K5" s="44">
        <v>0</v>
      </c>
      <c r="L5" s="45">
        <v>0</v>
      </c>
      <c r="M5" s="46">
        <f t="shared" si="3"/>
        <v>7.5</v>
      </c>
      <c r="N5" s="29">
        <f t="shared" si="4"/>
        <v>52</v>
      </c>
      <c r="O5" s="30">
        <f t="shared" si="5"/>
        <v>17.454545454545453</v>
      </c>
      <c r="P5" s="47" t="e">
        <f t="shared" si="6"/>
        <v>#DIV/0!</v>
      </c>
      <c r="Q5" s="30" t="e">
        <f t="shared" si="7"/>
        <v>#DIV/0!</v>
      </c>
      <c r="R5" s="47">
        <f t="shared" si="8"/>
        <v>52</v>
      </c>
      <c r="S5" s="30">
        <f t="shared" si="9"/>
        <v>17.454545454545453</v>
      </c>
      <c r="T5" s="33"/>
    </row>
    <row r="6" spans="1:20" ht="24.75" customHeight="1">
      <c r="A6" s="34" t="s">
        <v>28</v>
      </c>
      <c r="B6" s="52" t="s">
        <v>29</v>
      </c>
      <c r="C6" s="36">
        <v>471</v>
      </c>
      <c r="D6" s="37">
        <v>412.54835168539324</v>
      </c>
      <c r="E6" s="38">
        <v>7.5</v>
      </c>
      <c r="F6" s="39">
        <v>0</v>
      </c>
      <c r="G6" s="40">
        <v>0</v>
      </c>
      <c r="H6" s="41">
        <f t="shared" si="0"/>
        <v>7.5</v>
      </c>
      <c r="I6" s="42">
        <f t="shared" si="1"/>
        <v>0</v>
      </c>
      <c r="J6" s="43">
        <f t="shared" si="2"/>
        <v>7.5</v>
      </c>
      <c r="K6" s="44">
        <v>1.5</v>
      </c>
      <c r="L6" s="45">
        <v>1.5</v>
      </c>
      <c r="M6" s="46">
        <f t="shared" si="3"/>
        <v>9</v>
      </c>
      <c r="N6" s="29">
        <f t="shared" si="4"/>
        <v>55.006446891385764</v>
      </c>
      <c r="O6" s="30">
        <f t="shared" si="5"/>
        <v>-7.793553108614233</v>
      </c>
      <c r="P6" s="47">
        <f t="shared" si="6"/>
        <v>275.03223445692885</v>
      </c>
      <c r="Q6" s="30">
        <f t="shared" si="7"/>
        <v>-38.96776554307115</v>
      </c>
      <c r="R6" s="47">
        <f t="shared" si="8"/>
        <v>45.838705742821475</v>
      </c>
      <c r="S6" s="30">
        <f t="shared" si="9"/>
        <v>-6.494627590511861</v>
      </c>
      <c r="T6" s="33" t="s">
        <v>23</v>
      </c>
    </row>
    <row r="7" spans="1:20" ht="24.75" customHeight="1">
      <c r="A7" s="48" t="s">
        <v>18</v>
      </c>
      <c r="B7" s="53" t="s">
        <v>30</v>
      </c>
      <c r="C7" s="36">
        <v>544</v>
      </c>
      <c r="D7" s="37">
        <v>581.8924925469394</v>
      </c>
      <c r="E7" s="38">
        <v>9</v>
      </c>
      <c r="F7" s="39">
        <v>1</v>
      </c>
      <c r="G7" s="40">
        <v>0</v>
      </c>
      <c r="H7" s="41">
        <f t="shared" si="0"/>
        <v>9</v>
      </c>
      <c r="I7" s="42">
        <f t="shared" si="1"/>
        <v>1</v>
      </c>
      <c r="J7" s="43">
        <f t="shared" si="2"/>
        <v>10</v>
      </c>
      <c r="K7" s="44">
        <v>1.5</v>
      </c>
      <c r="L7" s="45">
        <v>1.5</v>
      </c>
      <c r="M7" s="46">
        <f t="shared" si="3"/>
        <v>10.5</v>
      </c>
      <c r="N7" s="29">
        <f t="shared" si="4"/>
        <v>58.189249254693934</v>
      </c>
      <c r="O7" s="30">
        <f t="shared" si="5"/>
        <v>3.789249254693935</v>
      </c>
      <c r="P7" s="47">
        <f t="shared" si="6"/>
        <v>387.9283283646262</v>
      </c>
      <c r="Q7" s="30">
        <f t="shared" si="7"/>
        <v>25.26166169795954</v>
      </c>
      <c r="R7" s="47">
        <f t="shared" si="8"/>
        <v>50.59934717799473</v>
      </c>
      <c r="S7" s="30">
        <f t="shared" si="9"/>
        <v>3.2949993519077765</v>
      </c>
      <c r="T7" s="33" t="s">
        <v>20</v>
      </c>
    </row>
    <row r="8" spans="1:20" ht="24.75" customHeight="1">
      <c r="A8" s="34" t="s">
        <v>31</v>
      </c>
      <c r="B8" s="52" t="s">
        <v>32</v>
      </c>
      <c r="C8" s="36">
        <v>394</v>
      </c>
      <c r="D8" s="37">
        <v>415.02027760284943</v>
      </c>
      <c r="E8" s="38">
        <v>7</v>
      </c>
      <c r="F8" s="39">
        <v>0</v>
      </c>
      <c r="G8" s="40">
        <v>0</v>
      </c>
      <c r="H8" s="41">
        <f t="shared" si="0"/>
        <v>7</v>
      </c>
      <c r="I8" s="42">
        <f t="shared" si="1"/>
        <v>0</v>
      </c>
      <c r="J8" s="43">
        <f t="shared" si="2"/>
        <v>7</v>
      </c>
      <c r="K8" s="44">
        <v>3.5</v>
      </c>
      <c r="L8" s="45">
        <v>3.5</v>
      </c>
      <c r="M8" s="46">
        <f t="shared" si="3"/>
        <v>10.5</v>
      </c>
      <c r="N8" s="29">
        <f t="shared" si="4"/>
        <v>59.28861108612135</v>
      </c>
      <c r="O8" s="30">
        <f t="shared" si="5"/>
        <v>3.002896800407065</v>
      </c>
      <c r="P8" s="47">
        <f t="shared" si="6"/>
        <v>118.5772221722427</v>
      </c>
      <c r="Q8" s="30">
        <f t="shared" si="7"/>
        <v>6.00579360081413</v>
      </c>
      <c r="R8" s="47">
        <f t="shared" si="8"/>
        <v>39.5257407240809</v>
      </c>
      <c r="S8" s="30">
        <f t="shared" si="9"/>
        <v>2.001931200271372</v>
      </c>
      <c r="T8" s="33" t="s">
        <v>20</v>
      </c>
    </row>
    <row r="9" spans="1:20" ht="24.75" customHeight="1">
      <c r="A9" s="48" t="s">
        <v>33</v>
      </c>
      <c r="B9" s="53" t="s">
        <v>32</v>
      </c>
      <c r="C9" s="36">
        <v>587</v>
      </c>
      <c r="D9" s="37">
        <v>542.8300175658505</v>
      </c>
      <c r="E9" s="38">
        <v>8</v>
      </c>
      <c r="F9" s="39">
        <v>1</v>
      </c>
      <c r="G9" s="22">
        <v>0</v>
      </c>
      <c r="H9" s="41">
        <f t="shared" si="0"/>
        <v>8</v>
      </c>
      <c r="I9" s="42">
        <f t="shared" si="1"/>
        <v>1</v>
      </c>
      <c r="J9" s="43">
        <f t="shared" si="2"/>
        <v>9</v>
      </c>
      <c r="K9" s="44">
        <v>1.5</v>
      </c>
      <c r="L9" s="45">
        <v>1.5</v>
      </c>
      <c r="M9" s="46">
        <f t="shared" si="3"/>
        <v>9.5</v>
      </c>
      <c r="N9" s="29">
        <f t="shared" si="4"/>
        <v>60.31444639620562</v>
      </c>
      <c r="O9" s="30">
        <f t="shared" si="5"/>
        <v>-4.907775826016611</v>
      </c>
      <c r="P9" s="47">
        <f t="shared" si="6"/>
        <v>361.8866783772337</v>
      </c>
      <c r="Q9" s="30">
        <f t="shared" si="7"/>
        <v>-29.44665495609962</v>
      </c>
      <c r="R9" s="47">
        <f t="shared" si="8"/>
        <v>51.69809691103338</v>
      </c>
      <c r="S9" s="30">
        <f t="shared" si="9"/>
        <v>-4.206664993728523</v>
      </c>
      <c r="T9" s="33" t="s">
        <v>23</v>
      </c>
    </row>
    <row r="10" spans="1:20" ht="24.75" customHeight="1">
      <c r="A10" s="34" t="s">
        <v>21</v>
      </c>
      <c r="B10" s="54" t="s">
        <v>34</v>
      </c>
      <c r="C10" s="36">
        <v>562</v>
      </c>
      <c r="D10" s="37">
        <v>582.6098407836955</v>
      </c>
      <c r="E10" s="38">
        <v>8.5</v>
      </c>
      <c r="F10" s="39">
        <v>1</v>
      </c>
      <c r="G10" s="40">
        <v>0</v>
      </c>
      <c r="H10" s="41">
        <f t="shared" si="0"/>
        <v>8.5</v>
      </c>
      <c r="I10" s="42">
        <f t="shared" si="1"/>
        <v>1</v>
      </c>
      <c r="J10" s="43">
        <f t="shared" si="2"/>
        <v>9.5</v>
      </c>
      <c r="K10" s="44">
        <v>1.5</v>
      </c>
      <c r="L10" s="45">
        <v>1.5</v>
      </c>
      <c r="M10" s="46">
        <f t="shared" si="3"/>
        <v>10</v>
      </c>
      <c r="N10" s="29">
        <f t="shared" si="4"/>
        <v>61.32735166144163</v>
      </c>
      <c r="O10" s="30">
        <f t="shared" si="5"/>
        <v>2.1694569245995297</v>
      </c>
      <c r="P10" s="47">
        <f t="shared" si="6"/>
        <v>388.4065605224637</v>
      </c>
      <c r="Q10" s="30">
        <f t="shared" si="7"/>
        <v>13.739893855796993</v>
      </c>
      <c r="R10" s="47">
        <f t="shared" si="8"/>
        <v>52.96453098033596</v>
      </c>
      <c r="S10" s="30">
        <f t="shared" si="9"/>
        <v>1.8736218894268646</v>
      </c>
      <c r="T10" s="33" t="s">
        <v>20</v>
      </c>
    </row>
    <row r="11" spans="1:20" ht="24.75" customHeight="1">
      <c r="A11" s="34" t="s">
        <v>35</v>
      </c>
      <c r="B11" s="52" t="s">
        <v>36</v>
      </c>
      <c r="C11" s="36">
        <v>608</v>
      </c>
      <c r="D11" s="37">
        <v>583.8393206857822</v>
      </c>
      <c r="E11" s="38">
        <v>9.5</v>
      </c>
      <c r="F11" s="39">
        <v>0</v>
      </c>
      <c r="G11" s="40">
        <v>0</v>
      </c>
      <c r="H11" s="41">
        <f t="shared" si="0"/>
        <v>9.5</v>
      </c>
      <c r="I11" s="42">
        <f t="shared" si="1"/>
        <v>0</v>
      </c>
      <c r="J11" s="43">
        <f t="shared" si="2"/>
        <v>9.5</v>
      </c>
      <c r="K11" s="44">
        <v>3</v>
      </c>
      <c r="L11" s="45">
        <v>3</v>
      </c>
      <c r="M11" s="46">
        <f t="shared" si="3"/>
        <v>12.5</v>
      </c>
      <c r="N11" s="29">
        <f t="shared" si="4"/>
        <v>61.4567705985034</v>
      </c>
      <c r="O11" s="30">
        <f t="shared" si="5"/>
        <v>-2.5432294014966033</v>
      </c>
      <c r="P11" s="47">
        <f t="shared" si="6"/>
        <v>194.61310689526076</v>
      </c>
      <c r="Q11" s="30">
        <f t="shared" si="7"/>
        <v>-8.0535597714059</v>
      </c>
      <c r="R11" s="47">
        <f t="shared" si="8"/>
        <v>46.70714565486258</v>
      </c>
      <c r="S11" s="30">
        <f t="shared" si="9"/>
        <v>-1.9328543451374216</v>
      </c>
      <c r="T11" s="33" t="s">
        <v>20</v>
      </c>
    </row>
    <row r="12" spans="1:20" ht="24.75" customHeight="1">
      <c r="A12" s="34" t="s">
        <v>37</v>
      </c>
      <c r="B12" s="52" t="s">
        <v>38</v>
      </c>
      <c r="C12" s="36">
        <v>668</v>
      </c>
      <c r="D12" s="37">
        <v>718.9233339193878</v>
      </c>
      <c r="E12" s="38">
        <v>11</v>
      </c>
      <c r="F12" s="39">
        <v>0</v>
      </c>
      <c r="G12" s="22">
        <v>0</v>
      </c>
      <c r="H12" s="41">
        <f t="shared" si="0"/>
        <v>11</v>
      </c>
      <c r="I12" s="42">
        <f t="shared" si="1"/>
        <v>0</v>
      </c>
      <c r="J12" s="43">
        <f t="shared" si="2"/>
        <v>11</v>
      </c>
      <c r="K12" s="44">
        <v>4</v>
      </c>
      <c r="L12" s="45">
        <v>4</v>
      </c>
      <c r="M12" s="46">
        <f t="shared" si="3"/>
        <v>15</v>
      </c>
      <c r="N12" s="29">
        <f t="shared" si="4"/>
        <v>65.35666671994434</v>
      </c>
      <c r="O12" s="30">
        <f t="shared" si="5"/>
        <v>4.629393992671616</v>
      </c>
      <c r="P12" s="47">
        <f t="shared" si="6"/>
        <v>179.73083347984695</v>
      </c>
      <c r="Q12" s="30">
        <f t="shared" si="7"/>
        <v>12.73083347984695</v>
      </c>
      <c r="R12" s="47">
        <f t="shared" si="8"/>
        <v>47.92822226129252</v>
      </c>
      <c r="S12" s="30">
        <f t="shared" si="9"/>
        <v>3.3948889279591867</v>
      </c>
      <c r="T12" s="33" t="s">
        <v>20</v>
      </c>
    </row>
    <row r="13" spans="1:20" ht="24.75" customHeight="1">
      <c r="A13" s="48" t="s">
        <v>39</v>
      </c>
      <c r="B13" s="53" t="s">
        <v>40</v>
      </c>
      <c r="C13" s="36">
        <v>451</v>
      </c>
      <c r="D13" s="37">
        <v>428.6904456996812</v>
      </c>
      <c r="E13" s="38">
        <v>6.5</v>
      </c>
      <c r="F13" s="39">
        <v>0</v>
      </c>
      <c r="G13" s="22">
        <v>0</v>
      </c>
      <c r="H13" s="41">
        <f t="shared" si="0"/>
        <v>6.5</v>
      </c>
      <c r="I13" s="42">
        <f t="shared" si="1"/>
        <v>0</v>
      </c>
      <c r="J13" s="43">
        <f t="shared" si="2"/>
        <v>6.5</v>
      </c>
      <c r="K13" s="44">
        <v>1</v>
      </c>
      <c r="L13" s="45">
        <v>1</v>
      </c>
      <c r="M13" s="46">
        <f t="shared" si="3"/>
        <v>7.5</v>
      </c>
      <c r="N13" s="29">
        <f t="shared" si="4"/>
        <v>65.95237626148942</v>
      </c>
      <c r="O13" s="30">
        <f t="shared" si="5"/>
        <v>-3.4322391231259672</v>
      </c>
      <c r="P13" s="47">
        <f t="shared" si="6"/>
        <v>428.6904456996812</v>
      </c>
      <c r="Q13" s="30">
        <f t="shared" si="7"/>
        <v>-22.30955430031878</v>
      </c>
      <c r="R13" s="47">
        <f t="shared" si="8"/>
        <v>57.15872609329083</v>
      </c>
      <c r="S13" s="30">
        <f t="shared" si="9"/>
        <v>-2.974607240042502</v>
      </c>
      <c r="T13" s="33" t="s">
        <v>23</v>
      </c>
    </row>
    <row r="14" spans="1:20" ht="24.75" customHeight="1">
      <c r="A14" s="34" t="s">
        <v>41</v>
      </c>
      <c r="B14" s="52" t="s">
        <v>42</v>
      </c>
      <c r="C14" s="36">
        <v>413</v>
      </c>
      <c r="D14" s="37">
        <v>399.102</v>
      </c>
      <c r="E14" s="38">
        <v>7</v>
      </c>
      <c r="F14" s="39">
        <v>0</v>
      </c>
      <c r="G14" s="51">
        <v>-1</v>
      </c>
      <c r="H14" s="41">
        <f t="shared" si="0"/>
        <v>6</v>
      </c>
      <c r="I14" s="42">
        <f t="shared" si="1"/>
        <v>0</v>
      </c>
      <c r="J14" s="43">
        <f t="shared" si="2"/>
        <v>6</v>
      </c>
      <c r="K14" s="44">
        <v>4</v>
      </c>
      <c r="L14" s="45">
        <v>4</v>
      </c>
      <c r="M14" s="46">
        <f t="shared" si="3"/>
        <v>10</v>
      </c>
      <c r="N14" s="29">
        <f t="shared" si="4"/>
        <v>66.517</v>
      </c>
      <c r="O14" s="30">
        <f t="shared" si="5"/>
        <v>7.516999999999996</v>
      </c>
      <c r="P14" s="47">
        <f t="shared" si="6"/>
        <v>99.7755</v>
      </c>
      <c r="Q14" s="30">
        <f t="shared" si="7"/>
        <v>-3.474500000000006</v>
      </c>
      <c r="R14" s="47">
        <f t="shared" si="8"/>
        <v>39.910199999999996</v>
      </c>
      <c r="S14" s="30">
        <f t="shared" si="9"/>
        <v>2.3647454545454494</v>
      </c>
      <c r="T14" s="33" t="s">
        <v>20</v>
      </c>
    </row>
    <row r="15" spans="1:20" ht="24.75" customHeight="1">
      <c r="A15" s="48" t="s">
        <v>43</v>
      </c>
      <c r="B15" s="54" t="s">
        <v>44</v>
      </c>
      <c r="C15" s="36">
        <v>583</v>
      </c>
      <c r="D15" s="37">
        <v>700.1972763846663</v>
      </c>
      <c r="E15" s="38">
        <v>9.5</v>
      </c>
      <c r="F15" s="39">
        <v>1</v>
      </c>
      <c r="G15" s="22">
        <v>0</v>
      </c>
      <c r="H15" s="41">
        <f t="shared" si="0"/>
        <v>9.5</v>
      </c>
      <c r="I15" s="42">
        <f t="shared" si="1"/>
        <v>1</v>
      </c>
      <c r="J15" s="43">
        <f t="shared" si="2"/>
        <v>10.5</v>
      </c>
      <c r="K15" s="44">
        <v>1.5</v>
      </c>
      <c r="L15" s="45">
        <v>1.5</v>
      </c>
      <c r="M15" s="46">
        <f t="shared" si="3"/>
        <v>11</v>
      </c>
      <c r="N15" s="29">
        <f t="shared" si="4"/>
        <v>66.68545489377775</v>
      </c>
      <c r="O15" s="30">
        <f t="shared" si="5"/>
        <v>11.16164536996822</v>
      </c>
      <c r="P15" s="47">
        <f t="shared" si="6"/>
        <v>466.79818425644424</v>
      </c>
      <c r="Q15" s="30">
        <f t="shared" si="7"/>
        <v>78.13151758977756</v>
      </c>
      <c r="R15" s="47">
        <f t="shared" si="8"/>
        <v>58.34977303205553</v>
      </c>
      <c r="S15" s="30">
        <f t="shared" si="9"/>
        <v>9.766439698722195</v>
      </c>
      <c r="T15" s="33" t="s">
        <v>20</v>
      </c>
    </row>
    <row r="16" spans="1:20" ht="24.75" customHeight="1">
      <c r="A16" s="34" t="s">
        <v>45</v>
      </c>
      <c r="B16" s="35" t="s">
        <v>46</v>
      </c>
      <c r="C16" s="36">
        <v>492</v>
      </c>
      <c r="D16" s="37">
        <v>505.7828505691127</v>
      </c>
      <c r="E16" s="38">
        <v>6.5</v>
      </c>
      <c r="F16" s="39">
        <v>1</v>
      </c>
      <c r="G16" s="22">
        <v>0</v>
      </c>
      <c r="H16" s="41">
        <f t="shared" si="0"/>
        <v>6.5</v>
      </c>
      <c r="I16" s="42">
        <f t="shared" si="1"/>
        <v>1</v>
      </c>
      <c r="J16" s="43">
        <f t="shared" si="2"/>
        <v>7.5</v>
      </c>
      <c r="K16" s="44">
        <v>2</v>
      </c>
      <c r="L16" s="45">
        <v>2</v>
      </c>
      <c r="M16" s="46">
        <f t="shared" si="3"/>
        <v>8.5</v>
      </c>
      <c r="N16" s="29">
        <f t="shared" si="4"/>
        <v>67.43771340921504</v>
      </c>
      <c r="O16" s="30">
        <f t="shared" si="5"/>
        <v>1.8377134092150413</v>
      </c>
      <c r="P16" s="47">
        <f t="shared" si="6"/>
        <v>252.89142528455636</v>
      </c>
      <c r="Q16" s="30">
        <f t="shared" si="7"/>
        <v>6.891425284556362</v>
      </c>
      <c r="R16" s="47">
        <f t="shared" si="8"/>
        <v>53.2403000599066</v>
      </c>
      <c r="S16" s="30">
        <f t="shared" si="9"/>
        <v>1.4508263756960744</v>
      </c>
      <c r="T16" s="33" t="s">
        <v>20</v>
      </c>
    </row>
    <row r="17" spans="1:20" ht="24.75" customHeight="1">
      <c r="A17" s="48" t="s">
        <v>47</v>
      </c>
      <c r="B17" s="52" t="s">
        <v>48</v>
      </c>
      <c r="C17" s="36">
        <v>548</v>
      </c>
      <c r="D17" s="37">
        <v>575.0979966455277</v>
      </c>
      <c r="E17" s="38">
        <v>7.5</v>
      </c>
      <c r="F17" s="39">
        <v>1</v>
      </c>
      <c r="G17" s="22">
        <v>0</v>
      </c>
      <c r="H17" s="41">
        <f t="shared" si="0"/>
        <v>7.5</v>
      </c>
      <c r="I17" s="42">
        <f t="shared" si="1"/>
        <v>1</v>
      </c>
      <c r="J17" s="43">
        <f t="shared" si="2"/>
        <v>8.5</v>
      </c>
      <c r="K17" s="44">
        <v>4</v>
      </c>
      <c r="L17" s="45">
        <v>4</v>
      </c>
      <c r="M17" s="46">
        <f t="shared" si="3"/>
        <v>11.5</v>
      </c>
      <c r="N17" s="29">
        <f t="shared" si="4"/>
        <v>67.65858784065031</v>
      </c>
      <c r="O17" s="30">
        <f t="shared" si="5"/>
        <v>3.1879996053561968</v>
      </c>
      <c r="P17" s="47">
        <f t="shared" si="6"/>
        <v>143.77449916138193</v>
      </c>
      <c r="Q17" s="30">
        <f t="shared" si="7"/>
        <v>6.774499161381925</v>
      </c>
      <c r="R17" s="47">
        <f t="shared" si="8"/>
        <v>46.007839731642214</v>
      </c>
      <c r="S17" s="30">
        <f t="shared" si="9"/>
        <v>2.1678397316422107</v>
      </c>
      <c r="T17" s="33" t="s">
        <v>20</v>
      </c>
    </row>
    <row r="18" spans="1:20" ht="24.75" customHeight="1">
      <c r="A18" s="34" t="s">
        <v>49</v>
      </c>
      <c r="B18" s="52" t="s">
        <v>50</v>
      </c>
      <c r="C18" s="36">
        <v>595</v>
      </c>
      <c r="D18" s="37">
        <v>609.5505914372449</v>
      </c>
      <c r="E18" s="38">
        <v>8</v>
      </c>
      <c r="F18" s="39">
        <v>1</v>
      </c>
      <c r="G18" s="22">
        <v>0</v>
      </c>
      <c r="H18" s="41">
        <f t="shared" si="0"/>
        <v>8</v>
      </c>
      <c r="I18" s="42">
        <f t="shared" si="1"/>
        <v>1</v>
      </c>
      <c r="J18" s="43">
        <f t="shared" si="2"/>
        <v>9</v>
      </c>
      <c r="K18" s="44">
        <v>4</v>
      </c>
      <c r="L18" s="45">
        <v>4</v>
      </c>
      <c r="M18" s="46">
        <f t="shared" si="3"/>
        <v>12</v>
      </c>
      <c r="N18" s="29">
        <f t="shared" si="4"/>
        <v>67.72784349302721</v>
      </c>
      <c r="O18" s="30">
        <f t="shared" si="5"/>
        <v>1.6167323819160941</v>
      </c>
      <c r="P18" s="47">
        <f t="shared" si="6"/>
        <v>152.38764785931122</v>
      </c>
      <c r="Q18" s="30">
        <f t="shared" si="7"/>
        <v>3.6376478593112154</v>
      </c>
      <c r="R18" s="47">
        <f t="shared" si="8"/>
        <v>46.88850703363422</v>
      </c>
      <c r="S18" s="30">
        <f t="shared" si="9"/>
        <v>1.119276264403453</v>
      </c>
      <c r="T18" s="33" t="s">
        <v>20</v>
      </c>
    </row>
    <row r="19" spans="1:20" ht="24.75" customHeight="1">
      <c r="A19" s="34" t="s">
        <v>35</v>
      </c>
      <c r="B19" s="52" t="s">
        <v>51</v>
      </c>
      <c r="C19" s="36">
        <v>656</v>
      </c>
      <c r="D19" s="37">
        <v>681.4342184034755</v>
      </c>
      <c r="E19" s="38">
        <v>9</v>
      </c>
      <c r="F19" s="39">
        <v>1</v>
      </c>
      <c r="G19" s="40">
        <v>0</v>
      </c>
      <c r="H19" s="41">
        <f t="shared" si="0"/>
        <v>9</v>
      </c>
      <c r="I19" s="42">
        <f t="shared" si="1"/>
        <v>1</v>
      </c>
      <c r="J19" s="43">
        <f t="shared" si="2"/>
        <v>10</v>
      </c>
      <c r="K19" s="44">
        <v>4</v>
      </c>
      <c r="L19" s="45">
        <v>4</v>
      </c>
      <c r="M19" s="46">
        <f t="shared" si="3"/>
        <v>13</v>
      </c>
      <c r="N19" s="29">
        <f t="shared" si="4"/>
        <v>68.14342184034754</v>
      </c>
      <c r="O19" s="30">
        <f t="shared" si="5"/>
        <v>2.5434218403475484</v>
      </c>
      <c r="P19" s="47">
        <f t="shared" si="6"/>
        <v>170.35855460086887</v>
      </c>
      <c r="Q19" s="30">
        <f t="shared" si="7"/>
        <v>6.358554600868871</v>
      </c>
      <c r="R19" s="47">
        <f t="shared" si="8"/>
        <v>48.67387274310539</v>
      </c>
      <c r="S19" s="30">
        <f t="shared" si="9"/>
        <v>1.8167298859625376</v>
      </c>
      <c r="T19" s="33" t="s">
        <v>20</v>
      </c>
    </row>
    <row r="20" spans="1:20" ht="24.75" customHeight="1">
      <c r="A20" s="34" t="s">
        <v>52</v>
      </c>
      <c r="B20" s="35" t="s">
        <v>53</v>
      </c>
      <c r="C20" s="36">
        <v>541</v>
      </c>
      <c r="D20" s="37">
        <v>478.43209655172416</v>
      </c>
      <c r="E20" s="38">
        <v>7</v>
      </c>
      <c r="F20" s="39">
        <v>0</v>
      </c>
      <c r="G20" s="22">
        <v>0</v>
      </c>
      <c r="H20" s="41">
        <f t="shared" si="0"/>
        <v>7</v>
      </c>
      <c r="I20" s="42">
        <f t="shared" si="1"/>
        <v>0</v>
      </c>
      <c r="J20" s="43">
        <f t="shared" si="2"/>
        <v>7</v>
      </c>
      <c r="K20" s="44">
        <v>3</v>
      </c>
      <c r="L20" s="45">
        <v>3</v>
      </c>
      <c r="M20" s="46">
        <f t="shared" si="3"/>
        <v>10</v>
      </c>
      <c r="N20" s="29">
        <f t="shared" si="4"/>
        <v>68.34744236453203</v>
      </c>
      <c r="O20" s="30">
        <f t="shared" si="5"/>
        <v>-8.938271921182263</v>
      </c>
      <c r="P20" s="47">
        <f t="shared" si="6"/>
        <v>159.4773655172414</v>
      </c>
      <c r="Q20" s="30">
        <f t="shared" si="7"/>
        <v>-20.855967816091947</v>
      </c>
      <c r="R20" s="47">
        <f t="shared" si="8"/>
        <v>47.843209655172416</v>
      </c>
      <c r="S20" s="30">
        <f t="shared" si="9"/>
        <v>-6.256790344827586</v>
      </c>
      <c r="T20" s="33" t="s">
        <v>20</v>
      </c>
    </row>
    <row r="21" spans="1:20" ht="24.75" customHeight="1">
      <c r="A21" s="48" t="s">
        <v>54</v>
      </c>
      <c r="B21" s="54" t="s">
        <v>55</v>
      </c>
      <c r="C21" s="36">
        <v>698</v>
      </c>
      <c r="D21" s="37">
        <v>687.8436070453702</v>
      </c>
      <c r="E21" s="38">
        <v>9</v>
      </c>
      <c r="F21" s="39">
        <v>1</v>
      </c>
      <c r="G21" s="22">
        <v>0</v>
      </c>
      <c r="H21" s="41">
        <f t="shared" si="0"/>
        <v>9</v>
      </c>
      <c r="I21" s="42">
        <f t="shared" si="1"/>
        <v>1</v>
      </c>
      <c r="J21" s="43">
        <f t="shared" si="2"/>
        <v>10</v>
      </c>
      <c r="K21" s="44">
        <v>2</v>
      </c>
      <c r="L21" s="45">
        <v>2</v>
      </c>
      <c r="M21" s="46">
        <f t="shared" si="3"/>
        <v>11</v>
      </c>
      <c r="N21" s="29">
        <f t="shared" si="4"/>
        <v>68.78436070453702</v>
      </c>
      <c r="O21" s="30">
        <f t="shared" si="5"/>
        <v>-1.0156392954629752</v>
      </c>
      <c r="P21" s="47">
        <f t="shared" si="6"/>
        <v>343.9218035226851</v>
      </c>
      <c r="Q21" s="30">
        <f t="shared" si="7"/>
        <v>-5.078196477314918</v>
      </c>
      <c r="R21" s="47">
        <f t="shared" si="8"/>
        <v>57.32030058711418</v>
      </c>
      <c r="S21" s="30">
        <f t="shared" si="9"/>
        <v>-0.8463660795524817</v>
      </c>
      <c r="T21" s="33" t="s">
        <v>23</v>
      </c>
    </row>
    <row r="22" spans="1:20" ht="24.75" customHeight="1">
      <c r="A22" s="34" t="s">
        <v>56</v>
      </c>
      <c r="B22" s="54" t="s">
        <v>57</v>
      </c>
      <c r="C22" s="36">
        <v>711</v>
      </c>
      <c r="D22" s="37">
        <v>734.0447515644155</v>
      </c>
      <c r="E22" s="38">
        <v>9.5</v>
      </c>
      <c r="F22" s="39">
        <v>1</v>
      </c>
      <c r="G22" s="40">
        <v>0</v>
      </c>
      <c r="H22" s="41">
        <f t="shared" si="0"/>
        <v>9.5</v>
      </c>
      <c r="I22" s="42">
        <f t="shared" si="1"/>
        <v>1</v>
      </c>
      <c r="J22" s="43">
        <f t="shared" si="2"/>
        <v>10.5</v>
      </c>
      <c r="K22" s="44">
        <v>1</v>
      </c>
      <c r="L22" s="45">
        <v>1</v>
      </c>
      <c r="M22" s="46">
        <f t="shared" si="3"/>
        <v>10.5</v>
      </c>
      <c r="N22" s="29">
        <f t="shared" si="4"/>
        <v>69.90902395851576</v>
      </c>
      <c r="O22" s="30">
        <f t="shared" si="5"/>
        <v>2.1947382442300523</v>
      </c>
      <c r="P22" s="47">
        <f t="shared" si="6"/>
        <v>734.0447515644155</v>
      </c>
      <c r="Q22" s="30">
        <f t="shared" si="7"/>
        <v>23.044751564415492</v>
      </c>
      <c r="R22" s="47">
        <f t="shared" si="8"/>
        <v>63.829978396905695</v>
      </c>
      <c r="S22" s="30">
        <f t="shared" si="9"/>
        <v>2.0038914403839527</v>
      </c>
      <c r="T22" s="33" t="s">
        <v>23</v>
      </c>
    </row>
    <row r="23" spans="1:20" ht="24.75" customHeight="1">
      <c r="A23" s="34" t="s">
        <v>41</v>
      </c>
      <c r="B23" s="52" t="s">
        <v>58</v>
      </c>
      <c r="C23" s="36">
        <v>497</v>
      </c>
      <c r="D23" s="37">
        <v>457.36694600431963</v>
      </c>
      <c r="E23" s="38">
        <v>6.5</v>
      </c>
      <c r="F23" s="39">
        <v>0</v>
      </c>
      <c r="G23" s="22">
        <v>0</v>
      </c>
      <c r="H23" s="41">
        <f t="shared" si="0"/>
        <v>6.5</v>
      </c>
      <c r="I23" s="42">
        <f t="shared" si="1"/>
        <v>0</v>
      </c>
      <c r="J23" s="43">
        <f t="shared" si="2"/>
        <v>6.5</v>
      </c>
      <c r="K23" s="44">
        <v>1.5</v>
      </c>
      <c r="L23" s="45">
        <v>1.5</v>
      </c>
      <c r="M23" s="46">
        <f t="shared" si="3"/>
        <v>8</v>
      </c>
      <c r="N23" s="29">
        <f t="shared" si="4"/>
        <v>70.3641455391261</v>
      </c>
      <c r="O23" s="30">
        <f t="shared" si="5"/>
        <v>-6.097392922412368</v>
      </c>
      <c r="P23" s="47">
        <f t="shared" si="6"/>
        <v>304.91129733621307</v>
      </c>
      <c r="Q23" s="30">
        <f t="shared" si="7"/>
        <v>-26.422035997120247</v>
      </c>
      <c r="R23" s="47">
        <f t="shared" si="8"/>
        <v>57.170868250539954</v>
      </c>
      <c r="S23" s="30">
        <f t="shared" si="9"/>
        <v>-4.954131749460046</v>
      </c>
      <c r="T23" s="33" t="s">
        <v>23</v>
      </c>
    </row>
    <row r="24" spans="1:20" ht="24.75" customHeight="1">
      <c r="A24" s="34" t="s">
        <v>21</v>
      </c>
      <c r="B24" s="54" t="s">
        <v>58</v>
      </c>
      <c r="C24" s="36">
        <v>710</v>
      </c>
      <c r="D24" s="37">
        <v>714.7965721876434</v>
      </c>
      <c r="E24" s="38">
        <v>9</v>
      </c>
      <c r="F24" s="39">
        <v>1</v>
      </c>
      <c r="G24" s="40">
        <v>0</v>
      </c>
      <c r="H24" s="41">
        <f t="shared" si="0"/>
        <v>9</v>
      </c>
      <c r="I24" s="42">
        <f t="shared" si="1"/>
        <v>1</v>
      </c>
      <c r="J24" s="43">
        <f t="shared" si="2"/>
        <v>10</v>
      </c>
      <c r="K24" s="44">
        <v>1.5</v>
      </c>
      <c r="L24" s="45">
        <v>1.5</v>
      </c>
      <c r="M24" s="46">
        <f t="shared" si="3"/>
        <v>10.5</v>
      </c>
      <c r="N24" s="29">
        <f t="shared" si="4"/>
        <v>71.47965721876434</v>
      </c>
      <c r="O24" s="30">
        <f t="shared" si="5"/>
        <v>0.47965721876434486</v>
      </c>
      <c r="P24" s="47">
        <f t="shared" si="6"/>
        <v>476.5310481250956</v>
      </c>
      <c r="Q24" s="30">
        <f t="shared" si="7"/>
        <v>3.19771479176228</v>
      </c>
      <c r="R24" s="47">
        <f t="shared" si="8"/>
        <v>62.15622366849073</v>
      </c>
      <c r="S24" s="30">
        <f t="shared" si="9"/>
        <v>0.41709323370812257</v>
      </c>
      <c r="T24" s="33" t="s">
        <v>23</v>
      </c>
    </row>
    <row r="25" spans="1:20" ht="24.75" customHeight="1">
      <c r="A25" s="48" t="s">
        <v>59</v>
      </c>
      <c r="B25" s="35" t="s">
        <v>32</v>
      </c>
      <c r="C25" s="36">
        <v>625</v>
      </c>
      <c r="D25" s="37">
        <v>645.7201680672268</v>
      </c>
      <c r="E25" s="38">
        <v>8</v>
      </c>
      <c r="F25" s="39">
        <v>1</v>
      </c>
      <c r="G25" s="22">
        <v>0</v>
      </c>
      <c r="H25" s="41">
        <f t="shared" si="0"/>
        <v>8</v>
      </c>
      <c r="I25" s="42">
        <f t="shared" si="1"/>
        <v>1</v>
      </c>
      <c r="J25" s="43">
        <f t="shared" si="2"/>
        <v>9</v>
      </c>
      <c r="K25" s="44">
        <v>1.5</v>
      </c>
      <c r="L25" s="45">
        <v>1.5</v>
      </c>
      <c r="M25" s="46">
        <f t="shared" si="3"/>
        <v>9.5</v>
      </c>
      <c r="N25" s="29">
        <f t="shared" si="4"/>
        <v>71.74668534080298</v>
      </c>
      <c r="O25" s="30">
        <f t="shared" si="5"/>
        <v>2.3022408963585406</v>
      </c>
      <c r="P25" s="47">
        <f t="shared" si="6"/>
        <v>430.4801120448179</v>
      </c>
      <c r="Q25" s="30">
        <f t="shared" si="7"/>
        <v>13.813445378151187</v>
      </c>
      <c r="R25" s="47">
        <f t="shared" si="8"/>
        <v>61.497158863545415</v>
      </c>
      <c r="S25" s="30">
        <f t="shared" si="9"/>
        <v>1.9733493397358899</v>
      </c>
      <c r="T25" s="33" t="s">
        <v>23</v>
      </c>
    </row>
    <row r="26" spans="1:20" ht="24.75" customHeight="1">
      <c r="A26" s="34" t="s">
        <v>35</v>
      </c>
      <c r="B26" s="52" t="s">
        <v>60</v>
      </c>
      <c r="C26" s="36">
        <v>620</v>
      </c>
      <c r="D26" s="37">
        <v>613.6056633351674</v>
      </c>
      <c r="E26" s="38">
        <v>7</v>
      </c>
      <c r="F26" s="39">
        <v>1</v>
      </c>
      <c r="G26" s="51">
        <v>0.5</v>
      </c>
      <c r="H26" s="41">
        <f t="shared" si="0"/>
        <v>7.5</v>
      </c>
      <c r="I26" s="42">
        <f t="shared" si="1"/>
        <v>1</v>
      </c>
      <c r="J26" s="43">
        <f t="shared" si="2"/>
        <v>8.5</v>
      </c>
      <c r="K26" s="44">
        <v>0.5</v>
      </c>
      <c r="L26" s="45">
        <v>0.5</v>
      </c>
      <c r="M26" s="46">
        <f t="shared" si="3"/>
        <v>8</v>
      </c>
      <c r="N26" s="29">
        <f t="shared" si="4"/>
        <v>72.18890156884322</v>
      </c>
      <c r="O26" s="30">
        <f t="shared" si="5"/>
        <v>-5.311098431156779</v>
      </c>
      <c r="P26" s="47">
        <f t="shared" si="6"/>
        <v>1227.2113266703348</v>
      </c>
      <c r="Q26" s="30">
        <f t="shared" si="7"/>
        <v>-12.788673329665244</v>
      </c>
      <c r="R26" s="47">
        <f t="shared" si="8"/>
        <v>68.17840703724082</v>
      </c>
      <c r="S26" s="30">
        <f t="shared" si="9"/>
        <v>-4.762769433347415</v>
      </c>
      <c r="T26" s="33" t="s">
        <v>23</v>
      </c>
    </row>
    <row r="27" spans="1:20" ht="24.75" customHeight="1">
      <c r="A27" s="48" t="s">
        <v>54</v>
      </c>
      <c r="B27" s="54" t="s">
        <v>61</v>
      </c>
      <c r="C27" s="36">
        <v>626</v>
      </c>
      <c r="D27" s="37">
        <v>652.6356408126755</v>
      </c>
      <c r="E27" s="38">
        <v>10</v>
      </c>
      <c r="F27" s="39">
        <v>0</v>
      </c>
      <c r="G27" s="51">
        <v>-1</v>
      </c>
      <c r="H27" s="41">
        <f t="shared" si="0"/>
        <v>9</v>
      </c>
      <c r="I27" s="42">
        <f t="shared" si="1"/>
        <v>0</v>
      </c>
      <c r="J27" s="43">
        <f t="shared" si="2"/>
        <v>9</v>
      </c>
      <c r="K27" s="44">
        <v>3.5</v>
      </c>
      <c r="L27" s="45">
        <v>3.5</v>
      </c>
      <c r="M27" s="46">
        <f t="shared" si="3"/>
        <v>12.5</v>
      </c>
      <c r="N27" s="29">
        <f t="shared" si="4"/>
        <v>72.51507120140839</v>
      </c>
      <c r="O27" s="30">
        <f t="shared" si="5"/>
        <v>9.915071201408388</v>
      </c>
      <c r="P27" s="47">
        <f t="shared" si="6"/>
        <v>186.46732594647872</v>
      </c>
      <c r="Q27" s="30">
        <f t="shared" si="7"/>
        <v>7.610183089335862</v>
      </c>
      <c r="R27" s="47">
        <f t="shared" si="8"/>
        <v>52.21085126501404</v>
      </c>
      <c r="S27" s="30">
        <f t="shared" si="9"/>
        <v>5.840480894643669</v>
      </c>
      <c r="T27" s="33" t="s">
        <v>20</v>
      </c>
    </row>
    <row r="28" spans="1:20" ht="24.75" customHeight="1">
      <c r="A28" s="34" t="s">
        <v>21</v>
      </c>
      <c r="B28" s="35" t="s">
        <v>62</v>
      </c>
      <c r="C28" s="36">
        <v>388</v>
      </c>
      <c r="D28" s="37">
        <v>403.7654639626048</v>
      </c>
      <c r="E28" s="38">
        <v>5.5</v>
      </c>
      <c r="F28" s="39">
        <v>0</v>
      </c>
      <c r="G28" s="22">
        <v>0</v>
      </c>
      <c r="H28" s="41">
        <f t="shared" si="0"/>
        <v>5.5</v>
      </c>
      <c r="I28" s="42">
        <f t="shared" si="1"/>
        <v>0</v>
      </c>
      <c r="J28" s="43">
        <f t="shared" si="2"/>
        <v>5.5</v>
      </c>
      <c r="K28" s="44">
        <v>1.5</v>
      </c>
      <c r="L28" s="45">
        <v>1.5</v>
      </c>
      <c r="M28" s="46">
        <f t="shared" si="3"/>
        <v>7</v>
      </c>
      <c r="N28" s="29">
        <f t="shared" si="4"/>
        <v>73.41190253865543</v>
      </c>
      <c r="O28" s="30">
        <f t="shared" si="5"/>
        <v>2.866447993200879</v>
      </c>
      <c r="P28" s="47">
        <f t="shared" si="6"/>
        <v>269.17697597506987</v>
      </c>
      <c r="Q28" s="30">
        <f t="shared" si="7"/>
        <v>10.51030930840318</v>
      </c>
      <c r="R28" s="47">
        <f t="shared" si="8"/>
        <v>57.680780566086405</v>
      </c>
      <c r="S28" s="30">
        <f t="shared" si="9"/>
        <v>2.252209137514974</v>
      </c>
      <c r="T28" s="33" t="s">
        <v>20</v>
      </c>
    </row>
    <row r="29" spans="1:20" ht="24.75" customHeight="1">
      <c r="A29" s="34" t="s">
        <v>37</v>
      </c>
      <c r="B29" s="52" t="s">
        <v>63</v>
      </c>
      <c r="C29" s="36">
        <v>517</v>
      </c>
      <c r="D29" s="37">
        <v>552.7336838130459</v>
      </c>
      <c r="E29" s="38">
        <v>6.5</v>
      </c>
      <c r="F29" s="39">
        <v>1</v>
      </c>
      <c r="G29" s="22">
        <v>0</v>
      </c>
      <c r="H29" s="41">
        <f t="shared" si="0"/>
        <v>6.5</v>
      </c>
      <c r="I29" s="42">
        <f t="shared" si="1"/>
        <v>1</v>
      </c>
      <c r="J29" s="43">
        <f t="shared" si="2"/>
        <v>7.5</v>
      </c>
      <c r="K29" s="44">
        <v>1.5</v>
      </c>
      <c r="L29" s="45">
        <v>1.5</v>
      </c>
      <c r="M29" s="46">
        <f t="shared" si="3"/>
        <v>8</v>
      </c>
      <c r="N29" s="29">
        <f t="shared" si="4"/>
        <v>73.69782450840611</v>
      </c>
      <c r="O29" s="30">
        <f t="shared" si="5"/>
        <v>4.764491175072777</v>
      </c>
      <c r="P29" s="47">
        <f t="shared" si="6"/>
        <v>368.4891225420306</v>
      </c>
      <c r="Q29" s="30">
        <f t="shared" si="7"/>
        <v>23.822455875363914</v>
      </c>
      <c r="R29" s="47">
        <f t="shared" si="8"/>
        <v>61.4148537570051</v>
      </c>
      <c r="S29" s="30">
        <f t="shared" si="9"/>
        <v>3.9704093125606548</v>
      </c>
      <c r="T29" s="33" t="s">
        <v>23</v>
      </c>
    </row>
    <row r="30" spans="1:20" ht="24.75" customHeight="1">
      <c r="A30" s="48" t="s">
        <v>43</v>
      </c>
      <c r="B30" s="54" t="s">
        <v>46</v>
      </c>
      <c r="C30" s="36">
        <v>621</v>
      </c>
      <c r="D30" s="37">
        <v>642.383002979104</v>
      </c>
      <c r="E30" s="38">
        <v>7.5</v>
      </c>
      <c r="F30" s="39">
        <v>1</v>
      </c>
      <c r="G30" s="22">
        <v>0</v>
      </c>
      <c r="H30" s="41">
        <f t="shared" si="0"/>
        <v>7.5</v>
      </c>
      <c r="I30" s="42">
        <f t="shared" si="1"/>
        <v>1</v>
      </c>
      <c r="J30" s="43">
        <f t="shared" si="2"/>
        <v>8.5</v>
      </c>
      <c r="K30" s="44">
        <v>3</v>
      </c>
      <c r="L30" s="45">
        <v>3</v>
      </c>
      <c r="M30" s="46">
        <f t="shared" si="3"/>
        <v>10.5</v>
      </c>
      <c r="N30" s="29">
        <f t="shared" si="4"/>
        <v>75.57447093871812</v>
      </c>
      <c r="O30" s="30">
        <f t="shared" si="5"/>
        <v>2.5156474093063537</v>
      </c>
      <c r="P30" s="47">
        <f t="shared" si="6"/>
        <v>214.12766765970136</v>
      </c>
      <c r="Q30" s="30">
        <f t="shared" si="7"/>
        <v>7.127667659701359</v>
      </c>
      <c r="R30" s="47">
        <f t="shared" si="8"/>
        <v>55.85939156340035</v>
      </c>
      <c r="S30" s="30">
        <f t="shared" si="9"/>
        <v>1.8593915634003508</v>
      </c>
      <c r="T30" s="33"/>
    </row>
    <row r="31" spans="1:20" ht="24.75" customHeight="1">
      <c r="A31" s="48" t="s">
        <v>64</v>
      </c>
      <c r="B31" s="52" t="s">
        <v>65</v>
      </c>
      <c r="C31" s="36">
        <v>457</v>
      </c>
      <c r="D31" s="37">
        <v>492.816939900319</v>
      </c>
      <c r="E31" s="38">
        <v>6.5</v>
      </c>
      <c r="F31" s="39">
        <v>0</v>
      </c>
      <c r="G31" s="22">
        <v>0</v>
      </c>
      <c r="H31" s="41">
        <f t="shared" si="0"/>
        <v>6.5</v>
      </c>
      <c r="I31" s="42">
        <f t="shared" si="1"/>
        <v>0</v>
      </c>
      <c r="J31" s="43">
        <f t="shared" si="2"/>
        <v>6.5</v>
      </c>
      <c r="K31" s="44">
        <v>1.5</v>
      </c>
      <c r="L31" s="45">
        <v>1.5</v>
      </c>
      <c r="M31" s="46">
        <f t="shared" si="3"/>
        <v>8</v>
      </c>
      <c r="N31" s="29">
        <f t="shared" si="4"/>
        <v>75.81799075389523</v>
      </c>
      <c r="O31" s="30">
        <f t="shared" si="5"/>
        <v>5.510298446202924</v>
      </c>
      <c r="P31" s="47">
        <f t="shared" si="6"/>
        <v>328.54462660021267</v>
      </c>
      <c r="Q31" s="30">
        <f t="shared" si="7"/>
        <v>23.87795993354598</v>
      </c>
      <c r="R31" s="47">
        <f t="shared" si="8"/>
        <v>61.60211748753988</v>
      </c>
      <c r="S31" s="30">
        <f t="shared" si="9"/>
        <v>4.4771174875398785</v>
      </c>
      <c r="T31" s="33" t="s">
        <v>23</v>
      </c>
    </row>
    <row r="32" spans="1:20" ht="24.75" customHeight="1">
      <c r="A32" s="34" t="s">
        <v>31</v>
      </c>
      <c r="B32" s="52" t="s">
        <v>66</v>
      </c>
      <c r="C32" s="36">
        <v>403</v>
      </c>
      <c r="D32" s="37">
        <v>422.2363088772663</v>
      </c>
      <c r="E32" s="38">
        <v>5.5</v>
      </c>
      <c r="F32" s="39">
        <v>0</v>
      </c>
      <c r="G32" s="22">
        <v>0</v>
      </c>
      <c r="H32" s="41">
        <f t="shared" si="0"/>
        <v>5.5</v>
      </c>
      <c r="I32" s="42">
        <f t="shared" si="1"/>
        <v>0</v>
      </c>
      <c r="J32" s="43">
        <f t="shared" si="2"/>
        <v>5.5</v>
      </c>
      <c r="K32" s="44">
        <v>1.5</v>
      </c>
      <c r="L32" s="45">
        <v>1.5</v>
      </c>
      <c r="M32" s="46">
        <f t="shared" si="3"/>
        <v>7</v>
      </c>
      <c r="N32" s="29">
        <f t="shared" si="4"/>
        <v>76.77023797768479</v>
      </c>
      <c r="O32" s="30">
        <f t="shared" si="5"/>
        <v>3.49751070495752</v>
      </c>
      <c r="P32" s="47">
        <f t="shared" si="6"/>
        <v>281.4908725848442</v>
      </c>
      <c r="Q32" s="30">
        <f t="shared" si="7"/>
        <v>12.82420591817754</v>
      </c>
      <c r="R32" s="47">
        <f t="shared" si="8"/>
        <v>60.31947269675233</v>
      </c>
      <c r="S32" s="30">
        <f t="shared" si="9"/>
        <v>2.7480441253237586</v>
      </c>
      <c r="T32" s="33" t="s">
        <v>20</v>
      </c>
    </row>
    <row r="33" spans="1:20" ht="24.75" customHeight="1">
      <c r="A33" s="48" t="s">
        <v>47</v>
      </c>
      <c r="B33" s="53" t="s">
        <v>67</v>
      </c>
      <c r="C33" s="36">
        <v>581</v>
      </c>
      <c r="D33" s="37">
        <v>615.4728409253744</v>
      </c>
      <c r="E33" s="38">
        <v>8</v>
      </c>
      <c r="F33" s="39">
        <v>0</v>
      </c>
      <c r="G33" s="22">
        <v>0</v>
      </c>
      <c r="H33" s="41">
        <f t="shared" si="0"/>
        <v>8</v>
      </c>
      <c r="I33" s="42">
        <f t="shared" si="1"/>
        <v>0</v>
      </c>
      <c r="J33" s="43">
        <f t="shared" si="2"/>
        <v>8</v>
      </c>
      <c r="K33" s="44">
        <v>4</v>
      </c>
      <c r="L33" s="45">
        <v>4</v>
      </c>
      <c r="M33" s="46">
        <f t="shared" si="3"/>
        <v>12</v>
      </c>
      <c r="N33" s="29">
        <f t="shared" si="4"/>
        <v>76.9341051156718</v>
      </c>
      <c r="O33" s="30">
        <f t="shared" si="5"/>
        <v>4.309105115671798</v>
      </c>
      <c r="P33" s="47">
        <f t="shared" si="6"/>
        <v>153.8682102313436</v>
      </c>
      <c r="Q33" s="30">
        <f t="shared" si="7"/>
        <v>8.618210231343596</v>
      </c>
      <c r="R33" s="47">
        <f t="shared" si="8"/>
        <v>51.28940341044787</v>
      </c>
      <c r="S33" s="30">
        <f t="shared" si="9"/>
        <v>2.8727367437812035</v>
      </c>
      <c r="T33" s="33" t="s">
        <v>20</v>
      </c>
    </row>
    <row r="34" spans="1:20" ht="24.75" customHeight="1">
      <c r="A34" s="48" t="s">
        <v>68</v>
      </c>
      <c r="B34" s="54" t="s">
        <v>69</v>
      </c>
      <c r="C34" s="36">
        <v>654</v>
      </c>
      <c r="D34" s="37">
        <v>693.175200473731</v>
      </c>
      <c r="E34" s="38">
        <v>9</v>
      </c>
      <c r="F34" s="39">
        <v>0</v>
      </c>
      <c r="G34" s="22">
        <v>0</v>
      </c>
      <c r="H34" s="41">
        <f t="shared" si="0"/>
        <v>9</v>
      </c>
      <c r="I34" s="42">
        <f t="shared" si="1"/>
        <v>0</v>
      </c>
      <c r="J34" s="43">
        <f t="shared" si="2"/>
        <v>9</v>
      </c>
      <c r="K34" s="44">
        <v>1.5</v>
      </c>
      <c r="L34" s="45">
        <v>1.5</v>
      </c>
      <c r="M34" s="46">
        <f t="shared" si="3"/>
        <v>10.5</v>
      </c>
      <c r="N34" s="29">
        <f t="shared" si="4"/>
        <v>77.01946671930345</v>
      </c>
      <c r="O34" s="30">
        <f t="shared" si="5"/>
        <v>4.3528000526367805</v>
      </c>
      <c r="P34" s="47">
        <f t="shared" si="6"/>
        <v>462.1168003158207</v>
      </c>
      <c r="Q34" s="30">
        <f t="shared" si="7"/>
        <v>26.116800315820683</v>
      </c>
      <c r="R34" s="47">
        <f t="shared" si="8"/>
        <v>66.01668575940296</v>
      </c>
      <c r="S34" s="30">
        <f t="shared" si="9"/>
        <v>3.730971473688676</v>
      </c>
      <c r="T34" s="33" t="s">
        <v>23</v>
      </c>
    </row>
    <row r="35" spans="1:20" ht="24.75" customHeight="1">
      <c r="A35" s="48" t="s">
        <v>70</v>
      </c>
      <c r="B35" s="52" t="s">
        <v>32</v>
      </c>
      <c r="C35" s="36">
        <v>642</v>
      </c>
      <c r="D35" s="37">
        <v>655.5588018673504</v>
      </c>
      <c r="E35" s="38">
        <v>9</v>
      </c>
      <c r="F35" s="39">
        <v>0</v>
      </c>
      <c r="G35" s="51">
        <v>-0.5</v>
      </c>
      <c r="H35" s="41">
        <f t="shared" si="0"/>
        <v>8.5</v>
      </c>
      <c r="I35" s="42">
        <f t="shared" si="1"/>
        <v>0</v>
      </c>
      <c r="J35" s="43">
        <f t="shared" si="2"/>
        <v>8.5</v>
      </c>
      <c r="K35" s="44">
        <v>1.5</v>
      </c>
      <c r="L35" s="45">
        <v>1.5</v>
      </c>
      <c r="M35" s="46">
        <f t="shared" si="3"/>
        <v>10</v>
      </c>
      <c r="N35" s="29">
        <f t="shared" si="4"/>
        <v>77.12456492557064</v>
      </c>
      <c r="O35" s="30">
        <f t="shared" si="5"/>
        <v>5.79123159223731</v>
      </c>
      <c r="P35" s="47">
        <f t="shared" si="6"/>
        <v>437.0392012449003</v>
      </c>
      <c r="Q35" s="30">
        <f t="shared" si="7"/>
        <v>9.039201244900312</v>
      </c>
      <c r="R35" s="47">
        <f t="shared" si="8"/>
        <v>65.55588018673504</v>
      </c>
      <c r="S35" s="30">
        <f t="shared" si="9"/>
        <v>4.413023043877892</v>
      </c>
      <c r="T35" s="33" t="s">
        <v>23</v>
      </c>
    </row>
    <row r="36" spans="1:20" ht="24.75" customHeight="1">
      <c r="A36" s="34" t="s">
        <v>41</v>
      </c>
      <c r="B36" s="52" t="s">
        <v>44</v>
      </c>
      <c r="C36" s="36">
        <v>400</v>
      </c>
      <c r="D36" s="37">
        <v>392.3543869020968</v>
      </c>
      <c r="E36" s="38">
        <v>5</v>
      </c>
      <c r="F36" s="39">
        <v>0</v>
      </c>
      <c r="G36" s="40">
        <v>0</v>
      </c>
      <c r="H36" s="41">
        <f t="shared" si="0"/>
        <v>5</v>
      </c>
      <c r="I36" s="42">
        <f t="shared" si="1"/>
        <v>0</v>
      </c>
      <c r="J36" s="43">
        <f t="shared" si="2"/>
        <v>5</v>
      </c>
      <c r="K36" s="44">
        <v>1.5</v>
      </c>
      <c r="L36" s="45">
        <v>1.5</v>
      </c>
      <c r="M36" s="46">
        <f t="shared" si="3"/>
        <v>6.5</v>
      </c>
      <c r="N36" s="29">
        <f t="shared" si="4"/>
        <v>78.47087738041935</v>
      </c>
      <c r="O36" s="30">
        <f t="shared" si="5"/>
        <v>-1.5291226195806473</v>
      </c>
      <c r="P36" s="47">
        <f t="shared" si="6"/>
        <v>261.5695912680645</v>
      </c>
      <c r="Q36" s="30">
        <f t="shared" si="7"/>
        <v>-5.097075398602158</v>
      </c>
      <c r="R36" s="47">
        <f t="shared" si="8"/>
        <v>60.36221336955335</v>
      </c>
      <c r="S36" s="30">
        <f t="shared" si="9"/>
        <v>-1.176248168908188</v>
      </c>
      <c r="T36" s="33" t="s">
        <v>23</v>
      </c>
    </row>
    <row r="37" spans="1:20" ht="24.75" customHeight="1">
      <c r="A37" s="48" t="s">
        <v>54</v>
      </c>
      <c r="B37" s="54" t="s">
        <v>71</v>
      </c>
      <c r="C37" s="36">
        <v>710</v>
      </c>
      <c r="D37" s="37">
        <v>747.8834111393884</v>
      </c>
      <c r="E37" s="38">
        <v>8.5</v>
      </c>
      <c r="F37" s="39">
        <v>1</v>
      </c>
      <c r="G37" s="55">
        <v>0</v>
      </c>
      <c r="H37" s="41">
        <f t="shared" si="0"/>
        <v>8.5</v>
      </c>
      <c r="I37" s="42">
        <f t="shared" si="1"/>
        <v>1</v>
      </c>
      <c r="J37" s="43">
        <f t="shared" si="2"/>
        <v>9.5</v>
      </c>
      <c r="K37" s="44">
        <v>3.5</v>
      </c>
      <c r="L37" s="45">
        <v>3.5</v>
      </c>
      <c r="M37" s="46">
        <f t="shared" si="3"/>
        <v>12</v>
      </c>
      <c r="N37" s="29">
        <f t="shared" si="4"/>
        <v>78.72456959361983</v>
      </c>
      <c r="O37" s="30">
        <f t="shared" si="5"/>
        <v>3.9877274883566685</v>
      </c>
      <c r="P37" s="47">
        <f t="shared" si="6"/>
        <v>213.68097461125382</v>
      </c>
      <c r="Q37" s="30">
        <f t="shared" si="7"/>
        <v>10.823831754110955</v>
      </c>
      <c r="R37" s="47">
        <f t="shared" si="8"/>
        <v>57.529493164568336</v>
      </c>
      <c r="S37" s="30">
        <f t="shared" si="9"/>
        <v>2.914108549183723</v>
      </c>
      <c r="T37" s="56" t="s">
        <v>20</v>
      </c>
    </row>
    <row r="38" spans="1:20" ht="24.75" customHeight="1">
      <c r="A38" s="48" t="s">
        <v>70</v>
      </c>
      <c r="B38" s="52" t="s">
        <v>72</v>
      </c>
      <c r="C38" s="36">
        <v>641</v>
      </c>
      <c r="D38" s="37">
        <v>670.4356554478699</v>
      </c>
      <c r="E38" s="38">
        <v>8.5</v>
      </c>
      <c r="F38" s="39">
        <v>0</v>
      </c>
      <c r="G38" s="22">
        <v>0</v>
      </c>
      <c r="H38" s="41">
        <f t="shared" si="0"/>
        <v>8.5</v>
      </c>
      <c r="I38" s="42">
        <f t="shared" si="1"/>
        <v>0</v>
      </c>
      <c r="J38" s="43">
        <f t="shared" si="2"/>
        <v>8.5</v>
      </c>
      <c r="K38" s="44">
        <v>1.5</v>
      </c>
      <c r="L38" s="45">
        <v>1.5</v>
      </c>
      <c r="M38" s="46">
        <f t="shared" si="3"/>
        <v>10</v>
      </c>
      <c r="N38" s="29">
        <f t="shared" si="4"/>
        <v>78.87478299386704</v>
      </c>
      <c r="O38" s="30">
        <f t="shared" si="5"/>
        <v>3.4630182879846956</v>
      </c>
      <c r="P38" s="47">
        <f t="shared" si="6"/>
        <v>446.95710363191324</v>
      </c>
      <c r="Q38" s="30">
        <f t="shared" si="7"/>
        <v>19.623770298579927</v>
      </c>
      <c r="R38" s="47">
        <f t="shared" si="8"/>
        <v>67.04356554478699</v>
      </c>
      <c r="S38" s="30">
        <f t="shared" si="9"/>
        <v>2.943565544786992</v>
      </c>
      <c r="T38" s="33" t="s">
        <v>23</v>
      </c>
    </row>
    <row r="39" spans="1:20" ht="24.75" customHeight="1">
      <c r="A39" s="48" t="s">
        <v>33</v>
      </c>
      <c r="B39" s="52" t="s">
        <v>73</v>
      </c>
      <c r="C39" s="36">
        <v>485</v>
      </c>
      <c r="D39" s="37">
        <v>513.5510907003445</v>
      </c>
      <c r="E39" s="38">
        <v>6.5</v>
      </c>
      <c r="F39" s="39">
        <v>0</v>
      </c>
      <c r="G39" s="22">
        <v>0</v>
      </c>
      <c r="H39" s="41">
        <f t="shared" si="0"/>
        <v>6.5</v>
      </c>
      <c r="I39" s="42">
        <f t="shared" si="1"/>
        <v>0</v>
      </c>
      <c r="J39" s="43">
        <f t="shared" si="2"/>
        <v>6.5</v>
      </c>
      <c r="K39" s="44">
        <v>1</v>
      </c>
      <c r="L39" s="45">
        <v>1</v>
      </c>
      <c r="M39" s="46">
        <f t="shared" si="3"/>
        <v>7.5</v>
      </c>
      <c r="N39" s="29">
        <f t="shared" si="4"/>
        <v>79.0078601077453</v>
      </c>
      <c r="O39" s="30">
        <f t="shared" si="5"/>
        <v>4.392475492360688</v>
      </c>
      <c r="P39" s="47">
        <f t="shared" si="6"/>
        <v>513.5510907003445</v>
      </c>
      <c r="Q39" s="30">
        <f t="shared" si="7"/>
        <v>28.551090700344503</v>
      </c>
      <c r="R39" s="47">
        <f t="shared" si="8"/>
        <v>68.47347876004594</v>
      </c>
      <c r="S39" s="30">
        <f t="shared" si="9"/>
        <v>3.806812093379264</v>
      </c>
      <c r="T39" s="33" t="s">
        <v>23</v>
      </c>
    </row>
    <row r="40" spans="1:20" ht="24.75" customHeight="1">
      <c r="A40" s="34" t="s">
        <v>45</v>
      </c>
      <c r="B40" s="54" t="s">
        <v>74</v>
      </c>
      <c r="C40" s="36">
        <v>502</v>
      </c>
      <c r="D40" s="37">
        <v>476.6715927009791</v>
      </c>
      <c r="E40" s="38">
        <v>5</v>
      </c>
      <c r="F40" s="39">
        <v>1</v>
      </c>
      <c r="G40" s="22">
        <v>0</v>
      </c>
      <c r="H40" s="41">
        <f t="shared" si="0"/>
        <v>5</v>
      </c>
      <c r="I40" s="42">
        <f t="shared" si="1"/>
        <v>1</v>
      </c>
      <c r="J40" s="43">
        <f t="shared" si="2"/>
        <v>6</v>
      </c>
      <c r="K40" s="44">
        <v>3.5</v>
      </c>
      <c r="L40" s="45">
        <v>3.5</v>
      </c>
      <c r="M40" s="46">
        <f t="shared" si="3"/>
        <v>8.5</v>
      </c>
      <c r="N40" s="29">
        <f t="shared" si="4"/>
        <v>79.44526545016318</v>
      </c>
      <c r="O40" s="30">
        <f t="shared" si="5"/>
        <v>-4.221401216503494</v>
      </c>
      <c r="P40" s="47">
        <f t="shared" si="6"/>
        <v>136.19188362885117</v>
      </c>
      <c r="Q40" s="30">
        <f t="shared" si="7"/>
        <v>-7.236687799720244</v>
      </c>
      <c r="R40" s="47">
        <f t="shared" si="8"/>
        <v>50.17595712641885</v>
      </c>
      <c r="S40" s="30">
        <f t="shared" si="9"/>
        <v>-2.6661481367390465</v>
      </c>
      <c r="T40" s="33" t="s">
        <v>23</v>
      </c>
    </row>
    <row r="41" spans="1:20" ht="24.75" customHeight="1">
      <c r="A41" s="48" t="s">
        <v>68</v>
      </c>
      <c r="B41" s="54" t="s">
        <v>19</v>
      </c>
      <c r="C41" s="36">
        <v>537</v>
      </c>
      <c r="D41" s="37">
        <v>519.2134880290117</v>
      </c>
      <c r="E41" s="38">
        <v>6.5</v>
      </c>
      <c r="F41" s="39">
        <v>0</v>
      </c>
      <c r="G41" s="51">
        <v>0</v>
      </c>
      <c r="H41" s="41">
        <f t="shared" si="0"/>
        <v>6.5</v>
      </c>
      <c r="I41" s="42">
        <f t="shared" si="1"/>
        <v>0</v>
      </c>
      <c r="J41" s="43">
        <f t="shared" si="2"/>
        <v>6.5</v>
      </c>
      <c r="K41" s="44">
        <v>1.5</v>
      </c>
      <c r="L41" s="45">
        <v>1.5</v>
      </c>
      <c r="M41" s="46">
        <f t="shared" si="3"/>
        <v>8</v>
      </c>
      <c r="N41" s="29">
        <f t="shared" si="4"/>
        <v>79.8789981583095</v>
      </c>
      <c r="O41" s="30">
        <f t="shared" si="5"/>
        <v>-2.7363864570751133</v>
      </c>
      <c r="P41" s="47">
        <f t="shared" si="6"/>
        <v>346.1423253526745</v>
      </c>
      <c r="Q41" s="30">
        <f t="shared" si="7"/>
        <v>-11.857674647325496</v>
      </c>
      <c r="R41" s="47">
        <f t="shared" si="8"/>
        <v>64.90168600362647</v>
      </c>
      <c r="S41" s="30">
        <f t="shared" si="9"/>
        <v>-2.223313996373534</v>
      </c>
      <c r="T41" s="33" t="s">
        <v>23</v>
      </c>
    </row>
    <row r="42" spans="1:20" ht="24.75" customHeight="1">
      <c r="A42" s="34" t="s">
        <v>75</v>
      </c>
      <c r="B42" s="52" t="s">
        <v>57</v>
      </c>
      <c r="C42" s="36">
        <v>740</v>
      </c>
      <c r="D42" s="37">
        <v>721.0481383019494</v>
      </c>
      <c r="E42" s="38">
        <v>9</v>
      </c>
      <c r="F42" s="39">
        <v>0</v>
      </c>
      <c r="G42" s="40">
        <v>0</v>
      </c>
      <c r="H42" s="41">
        <f t="shared" si="0"/>
        <v>9</v>
      </c>
      <c r="I42" s="42">
        <f t="shared" si="1"/>
        <v>0</v>
      </c>
      <c r="J42" s="43">
        <f t="shared" si="2"/>
        <v>9</v>
      </c>
      <c r="K42" s="44">
        <v>1</v>
      </c>
      <c r="L42" s="45">
        <v>1</v>
      </c>
      <c r="M42" s="46">
        <f t="shared" si="3"/>
        <v>10</v>
      </c>
      <c r="N42" s="29">
        <f t="shared" si="4"/>
        <v>80.11645981132772</v>
      </c>
      <c r="O42" s="30">
        <f t="shared" si="5"/>
        <v>-2.1057624108945134</v>
      </c>
      <c r="P42" s="47">
        <f t="shared" si="6"/>
        <v>721.0481383019494</v>
      </c>
      <c r="Q42" s="30">
        <f t="shared" si="7"/>
        <v>-18.951861698050607</v>
      </c>
      <c r="R42" s="47">
        <f t="shared" si="8"/>
        <v>72.10481383019494</v>
      </c>
      <c r="S42" s="30">
        <f t="shared" si="9"/>
        <v>-1.8951861698050578</v>
      </c>
      <c r="T42" s="33" t="s">
        <v>23</v>
      </c>
    </row>
    <row r="43" spans="1:20" ht="24.75" customHeight="1">
      <c r="A43" s="48" t="s">
        <v>24</v>
      </c>
      <c r="B43" s="35" t="s">
        <v>76</v>
      </c>
      <c r="C43" s="36">
        <v>522</v>
      </c>
      <c r="D43" s="37">
        <v>563.3832442067736</v>
      </c>
      <c r="E43" s="38">
        <v>7</v>
      </c>
      <c r="F43" s="39">
        <v>0</v>
      </c>
      <c r="G43" s="22">
        <v>0</v>
      </c>
      <c r="H43" s="41">
        <f t="shared" si="0"/>
        <v>7</v>
      </c>
      <c r="I43" s="42">
        <f t="shared" si="1"/>
        <v>0</v>
      </c>
      <c r="J43" s="43">
        <f t="shared" si="2"/>
        <v>7</v>
      </c>
      <c r="K43" s="44">
        <v>1.5</v>
      </c>
      <c r="L43" s="45">
        <v>1.5</v>
      </c>
      <c r="M43" s="46">
        <f t="shared" si="3"/>
        <v>8.5</v>
      </c>
      <c r="N43" s="29">
        <f t="shared" si="4"/>
        <v>80.48332060096766</v>
      </c>
      <c r="O43" s="30">
        <f t="shared" si="5"/>
        <v>5.911892029539089</v>
      </c>
      <c r="P43" s="47">
        <f t="shared" si="6"/>
        <v>375.5888294711824</v>
      </c>
      <c r="Q43" s="30">
        <f t="shared" si="7"/>
        <v>27.588829471182407</v>
      </c>
      <c r="R43" s="47">
        <f t="shared" si="8"/>
        <v>66.28038167138513</v>
      </c>
      <c r="S43" s="30">
        <f t="shared" si="9"/>
        <v>4.868616965502774</v>
      </c>
      <c r="T43" s="33" t="s">
        <v>20</v>
      </c>
    </row>
    <row r="44" spans="1:20" ht="24.75" customHeight="1">
      <c r="A44" s="48" t="s">
        <v>59</v>
      </c>
      <c r="B44" s="35" t="s">
        <v>77</v>
      </c>
      <c r="C44" s="36">
        <v>503</v>
      </c>
      <c r="D44" s="37">
        <v>528.4367176470588</v>
      </c>
      <c r="E44" s="38">
        <v>6.5</v>
      </c>
      <c r="F44" s="39">
        <v>0</v>
      </c>
      <c r="G44" s="22">
        <v>0</v>
      </c>
      <c r="H44" s="41">
        <f t="shared" si="0"/>
        <v>6.5</v>
      </c>
      <c r="I44" s="42">
        <f t="shared" si="1"/>
        <v>0</v>
      </c>
      <c r="J44" s="43">
        <f t="shared" si="2"/>
        <v>6.5</v>
      </c>
      <c r="K44" s="44">
        <v>1.5</v>
      </c>
      <c r="L44" s="45">
        <v>1.5</v>
      </c>
      <c r="M44" s="46">
        <f t="shared" si="3"/>
        <v>8</v>
      </c>
      <c r="N44" s="29">
        <f t="shared" si="4"/>
        <v>81.29795656108597</v>
      </c>
      <c r="O44" s="30">
        <f t="shared" si="5"/>
        <v>3.913341176470581</v>
      </c>
      <c r="P44" s="47">
        <f t="shared" si="6"/>
        <v>352.2911450980392</v>
      </c>
      <c r="Q44" s="30">
        <f t="shared" si="7"/>
        <v>16.957811764705866</v>
      </c>
      <c r="R44" s="47">
        <f t="shared" si="8"/>
        <v>66.05458970588235</v>
      </c>
      <c r="S44" s="30">
        <f t="shared" si="9"/>
        <v>3.17958970588235</v>
      </c>
      <c r="T44" s="33" t="s">
        <v>23</v>
      </c>
    </row>
    <row r="45" spans="1:20" ht="24.75" customHeight="1">
      <c r="A45" s="48" t="s">
        <v>68</v>
      </c>
      <c r="B45" s="54" t="s">
        <v>78</v>
      </c>
      <c r="C45" s="36">
        <v>616</v>
      </c>
      <c r="D45" s="37">
        <v>610.3525180011392</v>
      </c>
      <c r="E45" s="38">
        <v>7.5</v>
      </c>
      <c r="F45" s="39">
        <v>0</v>
      </c>
      <c r="G45" s="22">
        <v>0</v>
      </c>
      <c r="H45" s="41">
        <f t="shared" si="0"/>
        <v>7.5</v>
      </c>
      <c r="I45" s="42">
        <f t="shared" si="1"/>
        <v>0</v>
      </c>
      <c r="J45" s="43">
        <f t="shared" si="2"/>
        <v>7.5</v>
      </c>
      <c r="K45" s="44">
        <v>1.5</v>
      </c>
      <c r="L45" s="45">
        <v>1.5</v>
      </c>
      <c r="M45" s="46">
        <f t="shared" si="3"/>
        <v>9</v>
      </c>
      <c r="N45" s="29">
        <f t="shared" si="4"/>
        <v>81.38033573348523</v>
      </c>
      <c r="O45" s="30">
        <f t="shared" si="5"/>
        <v>-0.7529975998481149</v>
      </c>
      <c r="P45" s="47">
        <f t="shared" si="6"/>
        <v>406.9016786674261</v>
      </c>
      <c r="Q45" s="30">
        <f t="shared" si="7"/>
        <v>-3.7649879992405886</v>
      </c>
      <c r="R45" s="47">
        <f t="shared" si="8"/>
        <v>67.81694644457102</v>
      </c>
      <c r="S45" s="30">
        <f t="shared" si="9"/>
        <v>-0.6274979998734267</v>
      </c>
      <c r="T45" s="33" t="s">
        <v>20</v>
      </c>
    </row>
    <row r="46" spans="1:20" ht="24.75" customHeight="1">
      <c r="A46" s="49" t="s">
        <v>79</v>
      </c>
      <c r="B46" s="50" t="s">
        <v>80</v>
      </c>
      <c r="C46" s="36">
        <v>326</v>
      </c>
      <c r="D46" s="37">
        <v>451.289</v>
      </c>
      <c r="E46" s="38">
        <v>3.5</v>
      </c>
      <c r="F46" s="39">
        <v>0</v>
      </c>
      <c r="G46" s="51">
        <v>2</v>
      </c>
      <c r="H46" s="41">
        <f t="shared" si="0"/>
        <v>5.5</v>
      </c>
      <c r="I46" s="42">
        <f t="shared" si="1"/>
        <v>0</v>
      </c>
      <c r="J46" s="43">
        <f t="shared" si="2"/>
        <v>5.5</v>
      </c>
      <c r="K46" s="44">
        <v>0</v>
      </c>
      <c r="L46" s="45">
        <v>0</v>
      </c>
      <c r="M46" s="46">
        <f t="shared" si="3"/>
        <v>5.5</v>
      </c>
      <c r="N46" s="29">
        <f t="shared" si="4"/>
        <v>82.05254545454545</v>
      </c>
      <c r="O46" s="30">
        <f t="shared" si="5"/>
        <v>-11.090311688311687</v>
      </c>
      <c r="P46" s="47" t="e">
        <f t="shared" si="6"/>
        <v>#DIV/0!</v>
      </c>
      <c r="Q46" s="30" t="e">
        <f t="shared" si="7"/>
        <v>#DIV/0!</v>
      </c>
      <c r="R46" s="47">
        <f t="shared" si="8"/>
        <v>82.05254545454545</v>
      </c>
      <c r="S46" s="30">
        <f t="shared" si="9"/>
        <v>-11.090311688311687</v>
      </c>
      <c r="T46" s="33" t="s">
        <v>23</v>
      </c>
    </row>
    <row r="47" spans="1:20" ht="24.75" customHeight="1">
      <c r="A47" s="48" t="s">
        <v>24</v>
      </c>
      <c r="B47" s="35" t="s">
        <v>51</v>
      </c>
      <c r="C47" s="36">
        <v>687</v>
      </c>
      <c r="D47" s="37">
        <v>701.2824240692556</v>
      </c>
      <c r="E47" s="38">
        <v>8.5</v>
      </c>
      <c r="F47" s="39">
        <v>0</v>
      </c>
      <c r="G47" s="22">
        <v>0</v>
      </c>
      <c r="H47" s="41">
        <f t="shared" si="0"/>
        <v>8.5</v>
      </c>
      <c r="I47" s="42">
        <f t="shared" si="1"/>
        <v>0</v>
      </c>
      <c r="J47" s="43">
        <f t="shared" si="2"/>
        <v>8.5</v>
      </c>
      <c r="K47" s="44">
        <v>1.5</v>
      </c>
      <c r="L47" s="45">
        <v>1.5</v>
      </c>
      <c r="M47" s="46">
        <f t="shared" si="3"/>
        <v>10</v>
      </c>
      <c r="N47" s="29">
        <f t="shared" si="4"/>
        <v>82.50381459638301</v>
      </c>
      <c r="O47" s="30">
        <f t="shared" si="5"/>
        <v>1.680285184618299</v>
      </c>
      <c r="P47" s="47">
        <f t="shared" si="6"/>
        <v>467.52161604617044</v>
      </c>
      <c r="Q47" s="30">
        <f t="shared" si="7"/>
        <v>9.521616046170436</v>
      </c>
      <c r="R47" s="47">
        <f t="shared" si="8"/>
        <v>70.12824240692557</v>
      </c>
      <c r="S47" s="30">
        <f t="shared" si="9"/>
        <v>1.4282424069255626</v>
      </c>
      <c r="T47" s="33" t="s">
        <v>23</v>
      </c>
    </row>
    <row r="48" spans="1:20" ht="24.75" customHeight="1">
      <c r="A48" s="34" t="s">
        <v>35</v>
      </c>
      <c r="B48" s="52" t="s">
        <v>40</v>
      </c>
      <c r="C48" s="36">
        <v>694</v>
      </c>
      <c r="D48" s="37">
        <v>706.2066631058533</v>
      </c>
      <c r="E48" s="38">
        <v>8.5</v>
      </c>
      <c r="F48" s="39">
        <v>0</v>
      </c>
      <c r="G48" s="22">
        <v>0</v>
      </c>
      <c r="H48" s="41">
        <f t="shared" si="0"/>
        <v>8.5</v>
      </c>
      <c r="I48" s="42">
        <f t="shared" si="1"/>
        <v>0</v>
      </c>
      <c r="J48" s="43">
        <f t="shared" si="2"/>
        <v>8.5</v>
      </c>
      <c r="K48" s="44">
        <v>1.5</v>
      </c>
      <c r="L48" s="45">
        <v>1.5</v>
      </c>
      <c r="M48" s="46">
        <f t="shared" si="3"/>
        <v>10</v>
      </c>
      <c r="N48" s="29">
        <f t="shared" si="4"/>
        <v>83.08313683598274</v>
      </c>
      <c r="O48" s="30">
        <f t="shared" si="5"/>
        <v>1.4360780124533363</v>
      </c>
      <c r="P48" s="47">
        <f t="shared" si="6"/>
        <v>470.8044420705689</v>
      </c>
      <c r="Q48" s="30">
        <f t="shared" si="7"/>
        <v>8.137775403902197</v>
      </c>
      <c r="R48" s="47">
        <f t="shared" si="8"/>
        <v>70.62066631058534</v>
      </c>
      <c r="S48" s="30">
        <f t="shared" si="9"/>
        <v>1.2206663105853295</v>
      </c>
      <c r="T48" s="33" t="s">
        <v>23</v>
      </c>
    </row>
    <row r="49" spans="1:20" ht="24.75" customHeight="1">
      <c r="A49" s="48" t="s">
        <v>59</v>
      </c>
      <c r="B49" s="35" t="s">
        <v>81</v>
      </c>
      <c r="C49" s="36">
        <v>380</v>
      </c>
      <c r="D49" s="37">
        <v>374.354887123604</v>
      </c>
      <c r="E49" s="38">
        <v>4.5</v>
      </c>
      <c r="F49" s="39">
        <v>0</v>
      </c>
      <c r="G49" s="22">
        <v>0</v>
      </c>
      <c r="H49" s="41">
        <f t="shared" si="0"/>
        <v>4.5</v>
      </c>
      <c r="I49" s="42">
        <f t="shared" si="1"/>
        <v>0</v>
      </c>
      <c r="J49" s="43">
        <f t="shared" si="2"/>
        <v>4.5</v>
      </c>
      <c r="K49" s="44">
        <v>1.5</v>
      </c>
      <c r="L49" s="45">
        <v>1.5</v>
      </c>
      <c r="M49" s="46">
        <f t="shared" si="3"/>
        <v>6</v>
      </c>
      <c r="N49" s="29">
        <f t="shared" si="4"/>
        <v>83.18997491635645</v>
      </c>
      <c r="O49" s="30">
        <f t="shared" si="5"/>
        <v>-1.254469528087995</v>
      </c>
      <c r="P49" s="47">
        <f t="shared" si="6"/>
        <v>249.56992474906932</v>
      </c>
      <c r="Q49" s="30">
        <f t="shared" si="7"/>
        <v>-3.7634085842640275</v>
      </c>
      <c r="R49" s="47">
        <f t="shared" si="8"/>
        <v>62.39248118726733</v>
      </c>
      <c r="S49" s="30">
        <f t="shared" si="9"/>
        <v>-0.9408521460660069</v>
      </c>
      <c r="T49" s="33" t="s">
        <v>23</v>
      </c>
    </row>
    <row r="50" spans="1:20" ht="24.75" customHeight="1">
      <c r="A50" s="49" t="s">
        <v>82</v>
      </c>
      <c r="B50" s="50" t="s">
        <v>83</v>
      </c>
      <c r="C50" s="36">
        <v>343</v>
      </c>
      <c r="D50" s="37">
        <v>459.7468</v>
      </c>
      <c r="E50" s="38">
        <v>3.5</v>
      </c>
      <c r="F50" s="39">
        <v>0</v>
      </c>
      <c r="G50" s="51">
        <v>2</v>
      </c>
      <c r="H50" s="41">
        <f t="shared" si="0"/>
        <v>5.5</v>
      </c>
      <c r="I50" s="42">
        <f t="shared" si="1"/>
        <v>0</v>
      </c>
      <c r="J50" s="43">
        <f t="shared" si="2"/>
        <v>5.5</v>
      </c>
      <c r="K50" s="44">
        <v>0</v>
      </c>
      <c r="L50" s="45">
        <v>0</v>
      </c>
      <c r="M50" s="46">
        <f t="shared" si="3"/>
        <v>5.5</v>
      </c>
      <c r="N50" s="29">
        <f t="shared" si="4"/>
        <v>83.59032727272728</v>
      </c>
      <c r="O50" s="30">
        <f t="shared" si="5"/>
        <v>-14.40967272727272</v>
      </c>
      <c r="P50" s="47" t="e">
        <f t="shared" si="6"/>
        <v>#DIV/0!</v>
      </c>
      <c r="Q50" s="30" t="e">
        <f t="shared" si="7"/>
        <v>#DIV/0!</v>
      </c>
      <c r="R50" s="47">
        <f t="shared" si="8"/>
        <v>83.59032727272728</v>
      </c>
      <c r="S50" s="30">
        <f t="shared" si="9"/>
        <v>-14.40967272727272</v>
      </c>
      <c r="T50" s="33" t="s">
        <v>23</v>
      </c>
    </row>
    <row r="51" spans="1:20" ht="24.75" customHeight="1">
      <c r="A51" s="34" t="s">
        <v>21</v>
      </c>
      <c r="B51" s="35" t="s">
        <v>84</v>
      </c>
      <c r="C51" s="36">
        <v>540</v>
      </c>
      <c r="D51" s="37">
        <v>546.2135829259798</v>
      </c>
      <c r="E51" s="38">
        <v>5.5</v>
      </c>
      <c r="F51" s="39">
        <v>1</v>
      </c>
      <c r="G51" s="22">
        <v>0</v>
      </c>
      <c r="H51" s="41">
        <f t="shared" si="0"/>
        <v>5.5</v>
      </c>
      <c r="I51" s="42">
        <f t="shared" si="1"/>
        <v>1</v>
      </c>
      <c r="J51" s="43">
        <f t="shared" si="2"/>
        <v>6.5</v>
      </c>
      <c r="K51" s="44">
        <v>4</v>
      </c>
      <c r="L51" s="45">
        <v>4</v>
      </c>
      <c r="M51" s="46">
        <f t="shared" si="3"/>
        <v>9.5</v>
      </c>
      <c r="N51" s="29">
        <f t="shared" si="4"/>
        <v>84.0328589116892</v>
      </c>
      <c r="O51" s="30">
        <f t="shared" si="5"/>
        <v>0.9559358347661231</v>
      </c>
      <c r="P51" s="47">
        <f t="shared" si="6"/>
        <v>136.55339573149496</v>
      </c>
      <c r="Q51" s="30">
        <f t="shared" si="7"/>
        <v>1.553395731494959</v>
      </c>
      <c r="R51" s="47">
        <f t="shared" si="8"/>
        <v>52.0203412310457</v>
      </c>
      <c r="S51" s="30">
        <f t="shared" si="9"/>
        <v>0.5917698024742677</v>
      </c>
      <c r="T51" s="33" t="s">
        <v>20</v>
      </c>
    </row>
    <row r="52" spans="1:20" ht="24.75" customHeight="1">
      <c r="A52" s="34" t="s">
        <v>21</v>
      </c>
      <c r="B52" s="35" t="s">
        <v>85</v>
      </c>
      <c r="C52" s="36">
        <v>616</v>
      </c>
      <c r="D52" s="37">
        <v>672.7992681727327</v>
      </c>
      <c r="E52" s="38">
        <v>8</v>
      </c>
      <c r="F52" s="39">
        <v>0</v>
      </c>
      <c r="G52" s="40">
        <v>0</v>
      </c>
      <c r="H52" s="41">
        <f t="shared" si="0"/>
        <v>8</v>
      </c>
      <c r="I52" s="42">
        <f t="shared" si="1"/>
        <v>0</v>
      </c>
      <c r="J52" s="43">
        <f t="shared" si="2"/>
        <v>8</v>
      </c>
      <c r="K52" s="44">
        <v>1.5</v>
      </c>
      <c r="L52" s="45">
        <v>1.5</v>
      </c>
      <c r="M52" s="46">
        <f t="shared" si="3"/>
        <v>9.5</v>
      </c>
      <c r="N52" s="29">
        <f t="shared" si="4"/>
        <v>84.09990852159159</v>
      </c>
      <c r="O52" s="30">
        <f t="shared" si="5"/>
        <v>7.099908521591587</v>
      </c>
      <c r="P52" s="47">
        <f t="shared" si="6"/>
        <v>448.53284544848844</v>
      </c>
      <c r="Q52" s="30">
        <f t="shared" si="7"/>
        <v>37.86617878182176</v>
      </c>
      <c r="R52" s="47">
        <f t="shared" si="8"/>
        <v>70.82097559712976</v>
      </c>
      <c r="S52" s="30">
        <f t="shared" si="9"/>
        <v>5.978870333971869</v>
      </c>
      <c r="T52" s="33" t="s">
        <v>23</v>
      </c>
    </row>
    <row r="53" spans="1:20" ht="24.75" customHeight="1">
      <c r="A53" s="34" t="s">
        <v>28</v>
      </c>
      <c r="B53" s="52" t="s">
        <v>86</v>
      </c>
      <c r="C53" s="36">
        <v>668</v>
      </c>
      <c r="D53" s="37">
        <v>630.9551344414604</v>
      </c>
      <c r="E53" s="38">
        <v>7.5</v>
      </c>
      <c r="F53" s="39">
        <v>0</v>
      </c>
      <c r="G53" s="51">
        <v>0</v>
      </c>
      <c r="H53" s="41">
        <f t="shared" si="0"/>
        <v>7.5</v>
      </c>
      <c r="I53" s="42">
        <f t="shared" si="1"/>
        <v>0</v>
      </c>
      <c r="J53" s="43">
        <f t="shared" si="2"/>
        <v>7.5</v>
      </c>
      <c r="K53" s="44">
        <v>1.5</v>
      </c>
      <c r="L53" s="45">
        <v>1.5</v>
      </c>
      <c r="M53" s="46">
        <f t="shared" si="3"/>
        <v>9</v>
      </c>
      <c r="N53" s="29">
        <f t="shared" si="4"/>
        <v>84.12735125886138</v>
      </c>
      <c r="O53" s="30">
        <f t="shared" si="5"/>
        <v>-4.939315407805282</v>
      </c>
      <c r="P53" s="47">
        <f t="shared" si="6"/>
        <v>420.6367562943069</v>
      </c>
      <c r="Q53" s="30">
        <f t="shared" si="7"/>
        <v>-24.69657703902641</v>
      </c>
      <c r="R53" s="47">
        <f t="shared" si="8"/>
        <v>70.10612604905116</v>
      </c>
      <c r="S53" s="30">
        <f t="shared" si="9"/>
        <v>-4.116096173171073</v>
      </c>
      <c r="T53" s="33" t="s">
        <v>23</v>
      </c>
    </row>
    <row r="54" spans="1:20" ht="24.75" customHeight="1">
      <c r="A54" s="48" t="s">
        <v>47</v>
      </c>
      <c r="B54" s="52" t="s">
        <v>87</v>
      </c>
      <c r="C54" s="36">
        <v>595</v>
      </c>
      <c r="D54" s="37">
        <v>590.4963622790497</v>
      </c>
      <c r="E54" s="38">
        <v>7</v>
      </c>
      <c r="F54" s="39">
        <v>0</v>
      </c>
      <c r="G54" s="22">
        <v>0</v>
      </c>
      <c r="H54" s="41">
        <f t="shared" si="0"/>
        <v>7</v>
      </c>
      <c r="I54" s="42">
        <f t="shared" si="1"/>
        <v>0</v>
      </c>
      <c r="J54" s="43">
        <f t="shared" si="2"/>
        <v>7</v>
      </c>
      <c r="K54" s="44">
        <v>4</v>
      </c>
      <c r="L54" s="45">
        <v>4</v>
      </c>
      <c r="M54" s="46">
        <f t="shared" si="3"/>
        <v>11</v>
      </c>
      <c r="N54" s="29">
        <f t="shared" si="4"/>
        <v>84.35662318272138</v>
      </c>
      <c r="O54" s="30">
        <f t="shared" si="5"/>
        <v>-0.6433768172786216</v>
      </c>
      <c r="P54" s="47">
        <f t="shared" si="6"/>
        <v>147.62409056976242</v>
      </c>
      <c r="Q54" s="30">
        <f t="shared" si="7"/>
        <v>-1.1259094302375843</v>
      </c>
      <c r="R54" s="47">
        <f t="shared" si="8"/>
        <v>53.681487479913606</v>
      </c>
      <c r="S54" s="30">
        <f t="shared" si="9"/>
        <v>-0.40942161099548713</v>
      </c>
      <c r="T54" s="33" t="s">
        <v>20</v>
      </c>
    </row>
    <row r="55" spans="1:20" ht="24.75" customHeight="1">
      <c r="A55" s="48" t="s">
        <v>68</v>
      </c>
      <c r="B55" s="54" t="s">
        <v>88</v>
      </c>
      <c r="C55" s="36">
        <v>776</v>
      </c>
      <c r="D55" s="37">
        <v>805.1102665858025</v>
      </c>
      <c r="E55" s="38">
        <v>9.5</v>
      </c>
      <c r="F55" s="39">
        <v>0</v>
      </c>
      <c r="G55" s="40">
        <v>0</v>
      </c>
      <c r="H55" s="41">
        <f t="shared" si="0"/>
        <v>9.5</v>
      </c>
      <c r="I55" s="42">
        <f t="shared" si="1"/>
        <v>0</v>
      </c>
      <c r="J55" s="43">
        <f t="shared" si="2"/>
        <v>9.5</v>
      </c>
      <c r="K55" s="44">
        <v>1.5</v>
      </c>
      <c r="L55" s="45">
        <v>1.5</v>
      </c>
      <c r="M55" s="46">
        <f t="shared" si="3"/>
        <v>11</v>
      </c>
      <c r="N55" s="29">
        <f t="shared" si="4"/>
        <v>84.748449114295</v>
      </c>
      <c r="O55" s="30">
        <f t="shared" si="5"/>
        <v>3.0642385879792045</v>
      </c>
      <c r="P55" s="47">
        <f t="shared" si="6"/>
        <v>536.7401777238683</v>
      </c>
      <c r="Q55" s="30">
        <f t="shared" si="7"/>
        <v>19.406844390534957</v>
      </c>
      <c r="R55" s="47">
        <f t="shared" si="8"/>
        <v>73.19184241689113</v>
      </c>
      <c r="S55" s="30">
        <f t="shared" si="9"/>
        <v>2.6463878714365876</v>
      </c>
      <c r="T55" s="33" t="s">
        <v>20</v>
      </c>
    </row>
    <row r="56" spans="1:20" ht="24.75" customHeight="1">
      <c r="A56" s="34" t="s">
        <v>56</v>
      </c>
      <c r="B56" s="54" t="s">
        <v>51</v>
      </c>
      <c r="C56" s="36">
        <v>665</v>
      </c>
      <c r="D56" s="37">
        <v>679.9279950998666</v>
      </c>
      <c r="E56" s="38">
        <v>7</v>
      </c>
      <c r="F56" s="39">
        <v>1</v>
      </c>
      <c r="G56" s="22">
        <v>0</v>
      </c>
      <c r="H56" s="41">
        <f t="shared" si="0"/>
        <v>7</v>
      </c>
      <c r="I56" s="42">
        <f t="shared" si="1"/>
        <v>1</v>
      </c>
      <c r="J56" s="43">
        <f t="shared" si="2"/>
        <v>8</v>
      </c>
      <c r="K56" s="44">
        <v>1</v>
      </c>
      <c r="L56" s="45">
        <v>1</v>
      </c>
      <c r="M56" s="46">
        <f t="shared" si="3"/>
        <v>8</v>
      </c>
      <c r="N56" s="29">
        <f t="shared" si="4"/>
        <v>84.99099938748333</v>
      </c>
      <c r="O56" s="30">
        <f t="shared" si="5"/>
        <v>1.8659993874833276</v>
      </c>
      <c r="P56" s="47">
        <f t="shared" si="6"/>
        <v>679.9279950998666</v>
      </c>
      <c r="Q56" s="30">
        <f t="shared" si="7"/>
        <v>14.92799509986662</v>
      </c>
      <c r="R56" s="47">
        <f t="shared" si="8"/>
        <v>75.54755501109629</v>
      </c>
      <c r="S56" s="30">
        <f t="shared" si="9"/>
        <v>1.658666122207407</v>
      </c>
      <c r="T56" s="33" t="s">
        <v>23</v>
      </c>
    </row>
    <row r="57" spans="1:20" ht="24.75" customHeight="1">
      <c r="A57" s="34" t="s">
        <v>89</v>
      </c>
      <c r="B57" s="52" t="s">
        <v>90</v>
      </c>
      <c r="C57" s="36">
        <v>377</v>
      </c>
      <c r="D57" s="37">
        <v>383.98312051465837</v>
      </c>
      <c r="E57" s="38">
        <v>4.5</v>
      </c>
      <c r="F57" s="39">
        <v>0</v>
      </c>
      <c r="G57" s="40">
        <v>0</v>
      </c>
      <c r="H57" s="41">
        <f t="shared" si="0"/>
        <v>4.5</v>
      </c>
      <c r="I57" s="42">
        <f t="shared" si="1"/>
        <v>0</v>
      </c>
      <c r="J57" s="43">
        <f t="shared" si="2"/>
        <v>4.5</v>
      </c>
      <c r="K57" s="44">
        <v>2</v>
      </c>
      <c r="L57" s="45">
        <v>2</v>
      </c>
      <c r="M57" s="46">
        <f t="shared" si="3"/>
        <v>6.5</v>
      </c>
      <c r="N57" s="29">
        <f t="shared" si="4"/>
        <v>85.32958233659075</v>
      </c>
      <c r="O57" s="30">
        <f t="shared" si="5"/>
        <v>1.5518045588129752</v>
      </c>
      <c r="P57" s="47">
        <f t="shared" si="6"/>
        <v>191.99156025732918</v>
      </c>
      <c r="Q57" s="30">
        <f t="shared" si="7"/>
        <v>3.4915602573291835</v>
      </c>
      <c r="R57" s="47">
        <f t="shared" si="8"/>
        <v>59.074326233024365</v>
      </c>
      <c r="S57" s="30">
        <f t="shared" si="9"/>
        <v>1.0743262330243653</v>
      </c>
      <c r="T57" s="33" t="s">
        <v>23</v>
      </c>
    </row>
    <row r="58" spans="1:20" ht="24.75" customHeight="1">
      <c r="A58" s="34" t="s">
        <v>41</v>
      </c>
      <c r="B58" s="52" t="s">
        <v>91</v>
      </c>
      <c r="C58" s="36">
        <v>469</v>
      </c>
      <c r="D58" s="37">
        <v>473.394647214465</v>
      </c>
      <c r="E58" s="38">
        <v>4.5</v>
      </c>
      <c r="F58" s="39">
        <v>0</v>
      </c>
      <c r="G58" s="51">
        <v>1</v>
      </c>
      <c r="H58" s="41">
        <f t="shared" si="0"/>
        <v>5.5</v>
      </c>
      <c r="I58" s="42">
        <f t="shared" si="1"/>
        <v>0</v>
      </c>
      <c r="J58" s="43">
        <f t="shared" si="2"/>
        <v>5.5</v>
      </c>
      <c r="K58" s="44">
        <v>1.5</v>
      </c>
      <c r="L58" s="45">
        <v>1.5</v>
      </c>
      <c r="M58" s="46">
        <f t="shared" si="3"/>
        <v>7</v>
      </c>
      <c r="N58" s="29">
        <f t="shared" si="4"/>
        <v>86.07175403899363</v>
      </c>
      <c r="O58" s="30">
        <f t="shared" si="5"/>
        <v>-18.150468183228597</v>
      </c>
      <c r="P58" s="47">
        <f t="shared" si="6"/>
        <v>315.59643147631</v>
      </c>
      <c r="Q58" s="30">
        <f t="shared" si="7"/>
        <v>2.929764809643302</v>
      </c>
      <c r="R58" s="47">
        <f t="shared" si="8"/>
        <v>67.62780674492357</v>
      </c>
      <c r="S58" s="30">
        <f t="shared" si="9"/>
        <v>-10.538859921743096</v>
      </c>
      <c r="T58" s="33" t="s">
        <v>23</v>
      </c>
    </row>
    <row r="59" spans="1:20" ht="24.75" customHeight="1">
      <c r="A59" s="34" t="s">
        <v>35</v>
      </c>
      <c r="B59" s="35" t="s">
        <v>92</v>
      </c>
      <c r="C59" s="36">
        <v>825</v>
      </c>
      <c r="D59" s="37">
        <v>774.9143285445584</v>
      </c>
      <c r="E59" s="38">
        <v>9</v>
      </c>
      <c r="F59" s="39">
        <v>0</v>
      </c>
      <c r="G59" s="22">
        <v>0</v>
      </c>
      <c r="H59" s="41">
        <f t="shared" si="0"/>
        <v>9</v>
      </c>
      <c r="I59" s="42">
        <f t="shared" si="1"/>
        <v>0</v>
      </c>
      <c r="J59" s="43">
        <f t="shared" si="2"/>
        <v>9</v>
      </c>
      <c r="K59" s="44">
        <v>1.5</v>
      </c>
      <c r="L59" s="45">
        <v>1.5</v>
      </c>
      <c r="M59" s="46">
        <f t="shared" si="3"/>
        <v>10.5</v>
      </c>
      <c r="N59" s="29">
        <f t="shared" si="4"/>
        <v>86.10159206050649</v>
      </c>
      <c r="O59" s="30">
        <f t="shared" si="5"/>
        <v>-5.565074606160181</v>
      </c>
      <c r="P59" s="47">
        <f t="shared" si="6"/>
        <v>516.6095523630389</v>
      </c>
      <c r="Q59" s="30">
        <f t="shared" si="7"/>
        <v>-33.390447636961085</v>
      </c>
      <c r="R59" s="47">
        <f t="shared" si="8"/>
        <v>73.80136462329128</v>
      </c>
      <c r="S59" s="30">
        <f t="shared" si="9"/>
        <v>-4.770063948137292</v>
      </c>
      <c r="T59" s="33"/>
    </row>
    <row r="60" spans="1:20" ht="24.75" customHeight="1">
      <c r="A60" s="34" t="s">
        <v>31</v>
      </c>
      <c r="B60" s="52" t="s">
        <v>93</v>
      </c>
      <c r="C60" s="36">
        <v>556</v>
      </c>
      <c r="D60" s="37">
        <v>559.8013052568726</v>
      </c>
      <c r="E60" s="38">
        <v>6.5</v>
      </c>
      <c r="F60" s="39">
        <v>0</v>
      </c>
      <c r="G60" s="40">
        <v>0</v>
      </c>
      <c r="H60" s="41">
        <f t="shared" si="0"/>
        <v>6.5</v>
      </c>
      <c r="I60" s="42">
        <f t="shared" si="1"/>
        <v>0</v>
      </c>
      <c r="J60" s="43">
        <f t="shared" si="2"/>
        <v>6.5</v>
      </c>
      <c r="K60" s="44">
        <v>1.5</v>
      </c>
      <c r="L60" s="45">
        <v>1.5</v>
      </c>
      <c r="M60" s="46">
        <f t="shared" si="3"/>
        <v>8</v>
      </c>
      <c r="N60" s="29">
        <f t="shared" si="4"/>
        <v>86.12327773182656</v>
      </c>
      <c r="O60" s="30">
        <f t="shared" si="5"/>
        <v>0.5848161933650289</v>
      </c>
      <c r="P60" s="47">
        <f t="shared" si="6"/>
        <v>373.2008701712484</v>
      </c>
      <c r="Q60" s="30">
        <f t="shared" si="7"/>
        <v>2.5342035045817397</v>
      </c>
      <c r="R60" s="47">
        <f t="shared" si="8"/>
        <v>69.97516315710908</v>
      </c>
      <c r="S60" s="30">
        <f t="shared" si="9"/>
        <v>0.47516315710907975</v>
      </c>
      <c r="T60" s="33" t="s">
        <v>23</v>
      </c>
    </row>
    <row r="61" spans="1:20" ht="24.75" customHeight="1">
      <c r="A61" s="48" t="s">
        <v>18</v>
      </c>
      <c r="B61" s="53" t="s">
        <v>94</v>
      </c>
      <c r="C61" s="36">
        <v>550</v>
      </c>
      <c r="D61" s="37">
        <v>565.0978847992635</v>
      </c>
      <c r="E61" s="38">
        <v>5.5</v>
      </c>
      <c r="F61" s="39">
        <v>1</v>
      </c>
      <c r="G61" s="22">
        <v>0</v>
      </c>
      <c r="H61" s="41">
        <f t="shared" si="0"/>
        <v>5.5</v>
      </c>
      <c r="I61" s="42">
        <f t="shared" si="1"/>
        <v>1</v>
      </c>
      <c r="J61" s="43">
        <f t="shared" si="2"/>
        <v>6.5</v>
      </c>
      <c r="K61" s="44">
        <v>0.5</v>
      </c>
      <c r="L61" s="45">
        <v>0.5</v>
      </c>
      <c r="M61" s="46">
        <f t="shared" si="3"/>
        <v>6</v>
      </c>
      <c r="N61" s="29">
        <f t="shared" si="4"/>
        <v>86.93813612296361</v>
      </c>
      <c r="O61" s="30">
        <f t="shared" si="5"/>
        <v>2.3227515075789995</v>
      </c>
      <c r="P61" s="47">
        <f t="shared" si="6"/>
        <v>1130.195769598527</v>
      </c>
      <c r="Q61" s="30">
        <f t="shared" si="7"/>
        <v>30.195769598527022</v>
      </c>
      <c r="R61" s="47">
        <f t="shared" si="8"/>
        <v>80.72826925703764</v>
      </c>
      <c r="S61" s="30">
        <f t="shared" si="9"/>
        <v>2.156840685609069</v>
      </c>
      <c r="T61" s="33" t="s">
        <v>23</v>
      </c>
    </row>
    <row r="62" spans="1:20" ht="24.75" customHeight="1">
      <c r="A62" s="48" t="s">
        <v>95</v>
      </c>
      <c r="B62" s="53" t="s">
        <v>86</v>
      </c>
      <c r="C62" s="36">
        <v>481</v>
      </c>
      <c r="D62" s="37">
        <v>484.8206164489534</v>
      </c>
      <c r="E62" s="38">
        <v>4.5</v>
      </c>
      <c r="F62" s="39">
        <v>1</v>
      </c>
      <c r="G62" s="22">
        <v>0</v>
      </c>
      <c r="H62" s="41">
        <f t="shared" si="0"/>
        <v>4.5</v>
      </c>
      <c r="I62" s="42">
        <f t="shared" si="1"/>
        <v>1</v>
      </c>
      <c r="J62" s="43">
        <f t="shared" si="2"/>
        <v>5.5</v>
      </c>
      <c r="K62" s="44">
        <v>1</v>
      </c>
      <c r="L62" s="45">
        <v>1</v>
      </c>
      <c r="M62" s="46">
        <f t="shared" si="3"/>
        <v>5.5</v>
      </c>
      <c r="N62" s="29">
        <f t="shared" si="4"/>
        <v>88.14920299071879</v>
      </c>
      <c r="O62" s="30">
        <f t="shared" si="5"/>
        <v>0.694657536173338</v>
      </c>
      <c r="P62" s="47">
        <f t="shared" si="6"/>
        <v>484.8206164489534</v>
      </c>
      <c r="Q62" s="30">
        <f t="shared" si="7"/>
        <v>3.8206164489533876</v>
      </c>
      <c r="R62" s="47">
        <f t="shared" si="8"/>
        <v>74.58778714599283</v>
      </c>
      <c r="S62" s="30">
        <f t="shared" si="9"/>
        <v>0.5877871459928343</v>
      </c>
      <c r="T62" s="33"/>
    </row>
    <row r="63" spans="1:20" ht="24.75" customHeight="1">
      <c r="A63" s="34" t="s">
        <v>41</v>
      </c>
      <c r="B63" s="52" t="s">
        <v>96</v>
      </c>
      <c r="C63" s="36">
        <v>516</v>
      </c>
      <c r="D63" s="37">
        <v>539.3851110917597</v>
      </c>
      <c r="E63" s="38">
        <v>6</v>
      </c>
      <c r="F63" s="39">
        <v>0</v>
      </c>
      <c r="G63" s="40">
        <v>0</v>
      </c>
      <c r="H63" s="41">
        <f t="shared" si="0"/>
        <v>6</v>
      </c>
      <c r="I63" s="42">
        <f t="shared" si="1"/>
        <v>0</v>
      </c>
      <c r="J63" s="43">
        <f t="shared" si="2"/>
        <v>6</v>
      </c>
      <c r="K63" s="44">
        <v>1.5</v>
      </c>
      <c r="L63" s="45">
        <v>1.5</v>
      </c>
      <c r="M63" s="46">
        <f t="shared" si="3"/>
        <v>7.5</v>
      </c>
      <c r="N63" s="29">
        <f t="shared" si="4"/>
        <v>89.89751851529327</v>
      </c>
      <c r="O63" s="30">
        <f t="shared" si="5"/>
        <v>3.897518515293271</v>
      </c>
      <c r="P63" s="47">
        <f t="shared" si="6"/>
        <v>359.5900740611731</v>
      </c>
      <c r="Q63" s="30">
        <f t="shared" si="7"/>
        <v>15.590074061173084</v>
      </c>
      <c r="R63" s="47">
        <f t="shared" si="8"/>
        <v>71.91801481223462</v>
      </c>
      <c r="S63" s="30">
        <f t="shared" si="9"/>
        <v>3.1180148122346196</v>
      </c>
      <c r="T63" s="33"/>
    </row>
    <row r="64" spans="1:20" ht="24.75" customHeight="1">
      <c r="A64" s="49" t="s">
        <v>28</v>
      </c>
      <c r="B64" s="50" t="s">
        <v>97</v>
      </c>
      <c r="C64" s="36">
        <v>324</v>
      </c>
      <c r="D64" s="37">
        <v>450.2475</v>
      </c>
      <c r="E64" s="38">
        <v>4</v>
      </c>
      <c r="F64" s="39">
        <v>0</v>
      </c>
      <c r="G64" s="51">
        <v>1</v>
      </c>
      <c r="H64" s="41">
        <f t="shared" si="0"/>
        <v>5</v>
      </c>
      <c r="I64" s="42">
        <f t="shared" si="1"/>
        <v>0</v>
      </c>
      <c r="J64" s="43">
        <f t="shared" si="2"/>
        <v>5</v>
      </c>
      <c r="K64" s="44">
        <v>0</v>
      </c>
      <c r="L64" s="45">
        <v>0</v>
      </c>
      <c r="M64" s="46">
        <f t="shared" si="3"/>
        <v>5</v>
      </c>
      <c r="N64" s="29">
        <f t="shared" si="4"/>
        <v>90.0495</v>
      </c>
      <c r="O64" s="30">
        <f t="shared" si="5"/>
        <v>9.049499999999995</v>
      </c>
      <c r="P64" s="47" t="e">
        <f t="shared" si="6"/>
        <v>#DIV/0!</v>
      </c>
      <c r="Q64" s="30" t="e">
        <f t="shared" si="7"/>
        <v>#DIV/0!</v>
      </c>
      <c r="R64" s="47">
        <f t="shared" si="8"/>
        <v>90.0495</v>
      </c>
      <c r="S64" s="30">
        <f t="shared" si="9"/>
        <v>9.049499999999995</v>
      </c>
      <c r="T64" s="33"/>
    </row>
    <row r="65" spans="1:20" ht="24.75" customHeight="1">
      <c r="A65" s="34" t="s">
        <v>89</v>
      </c>
      <c r="B65" s="52" t="s">
        <v>98</v>
      </c>
      <c r="C65" s="36">
        <v>625</v>
      </c>
      <c r="D65" s="37">
        <v>677.7516874647652</v>
      </c>
      <c r="E65" s="38">
        <v>7.5</v>
      </c>
      <c r="F65" s="39">
        <v>0</v>
      </c>
      <c r="G65" s="22">
        <v>0</v>
      </c>
      <c r="H65" s="41">
        <f t="shared" si="0"/>
        <v>7.5</v>
      </c>
      <c r="I65" s="42">
        <f t="shared" si="1"/>
        <v>0</v>
      </c>
      <c r="J65" s="43">
        <f t="shared" si="2"/>
        <v>7.5</v>
      </c>
      <c r="K65" s="44">
        <v>1.5</v>
      </c>
      <c r="L65" s="45">
        <v>1.5</v>
      </c>
      <c r="M65" s="46">
        <f t="shared" si="3"/>
        <v>9</v>
      </c>
      <c r="N65" s="29">
        <f t="shared" si="4"/>
        <v>90.3668916619687</v>
      </c>
      <c r="O65" s="30">
        <f t="shared" si="5"/>
        <v>7.033558328635365</v>
      </c>
      <c r="P65" s="47">
        <f t="shared" si="6"/>
        <v>451.83445830984346</v>
      </c>
      <c r="Q65" s="30">
        <f t="shared" si="7"/>
        <v>35.16779164317677</v>
      </c>
      <c r="R65" s="47">
        <f t="shared" si="8"/>
        <v>75.30574305164058</v>
      </c>
      <c r="S65" s="30">
        <f t="shared" si="9"/>
        <v>5.861298607196133</v>
      </c>
      <c r="T65" s="33" t="s">
        <v>23</v>
      </c>
    </row>
    <row r="66" spans="1:20" ht="24.75" customHeight="1">
      <c r="A66" s="34" t="s">
        <v>41</v>
      </c>
      <c r="B66" s="52" t="s">
        <v>32</v>
      </c>
      <c r="C66" s="36">
        <v>371</v>
      </c>
      <c r="D66" s="37">
        <v>365.6378</v>
      </c>
      <c r="E66" s="38">
        <v>4</v>
      </c>
      <c r="F66" s="39">
        <v>0</v>
      </c>
      <c r="G66" s="40">
        <v>0</v>
      </c>
      <c r="H66" s="41">
        <f t="shared" si="0"/>
        <v>4</v>
      </c>
      <c r="I66" s="42">
        <f t="shared" si="1"/>
        <v>0</v>
      </c>
      <c r="J66" s="43">
        <f t="shared" si="2"/>
        <v>4</v>
      </c>
      <c r="K66" s="44">
        <v>1</v>
      </c>
      <c r="L66" s="45">
        <v>1</v>
      </c>
      <c r="M66" s="46">
        <f t="shared" si="3"/>
        <v>5</v>
      </c>
      <c r="N66" s="29">
        <f t="shared" si="4"/>
        <v>91.40945</v>
      </c>
      <c r="O66" s="30">
        <f t="shared" si="5"/>
        <v>-1.3405499999999932</v>
      </c>
      <c r="P66" s="47">
        <f t="shared" si="6"/>
        <v>365.6378</v>
      </c>
      <c r="Q66" s="30">
        <f t="shared" si="7"/>
        <v>-5.362199999999973</v>
      </c>
      <c r="R66" s="47">
        <f t="shared" si="8"/>
        <v>73.12756</v>
      </c>
      <c r="S66" s="30">
        <f t="shared" si="9"/>
        <v>-1.0724400000000003</v>
      </c>
      <c r="T66" s="33"/>
    </row>
    <row r="67" spans="1:20" ht="24.75" customHeight="1">
      <c r="A67" s="48" t="s">
        <v>43</v>
      </c>
      <c r="B67" s="35" t="s">
        <v>99</v>
      </c>
      <c r="C67" s="36">
        <v>672</v>
      </c>
      <c r="D67" s="37">
        <v>685.5891069636202</v>
      </c>
      <c r="E67" s="38">
        <v>7.5</v>
      </c>
      <c r="F67" s="39">
        <v>0</v>
      </c>
      <c r="G67" s="22">
        <v>0</v>
      </c>
      <c r="H67" s="41">
        <f t="shared" si="0"/>
        <v>7.5</v>
      </c>
      <c r="I67" s="42">
        <f t="shared" si="1"/>
        <v>0</v>
      </c>
      <c r="J67" s="43">
        <f t="shared" si="2"/>
        <v>7.5</v>
      </c>
      <c r="K67" s="44">
        <v>2</v>
      </c>
      <c r="L67" s="45">
        <v>2</v>
      </c>
      <c r="M67" s="46">
        <f t="shared" si="3"/>
        <v>9.5</v>
      </c>
      <c r="N67" s="29">
        <f t="shared" si="4"/>
        <v>91.4118809284827</v>
      </c>
      <c r="O67" s="30">
        <f t="shared" si="5"/>
        <v>1.811880928482708</v>
      </c>
      <c r="P67" s="47">
        <f t="shared" si="6"/>
        <v>342.7945534818101</v>
      </c>
      <c r="Q67" s="30">
        <f t="shared" si="7"/>
        <v>6.794553481810112</v>
      </c>
      <c r="R67" s="47">
        <f t="shared" si="8"/>
        <v>72.16727441722318</v>
      </c>
      <c r="S67" s="30">
        <f t="shared" si="9"/>
        <v>1.4304323119600184</v>
      </c>
      <c r="T67" s="33"/>
    </row>
    <row r="68" spans="1:20" ht="24.75" customHeight="1">
      <c r="A68" s="48" t="s">
        <v>54</v>
      </c>
      <c r="B68" s="54" t="s">
        <v>100</v>
      </c>
      <c r="C68" s="36">
        <v>447</v>
      </c>
      <c r="D68" s="37">
        <v>463.31906407805775</v>
      </c>
      <c r="E68" s="38">
        <v>5</v>
      </c>
      <c r="F68" s="39">
        <v>0</v>
      </c>
      <c r="G68" s="22">
        <v>0</v>
      </c>
      <c r="H68" s="41">
        <f t="shared" si="0"/>
        <v>5</v>
      </c>
      <c r="I68" s="42">
        <f t="shared" si="1"/>
        <v>0</v>
      </c>
      <c r="J68" s="43">
        <f t="shared" si="2"/>
        <v>5</v>
      </c>
      <c r="K68" s="44">
        <v>1.5</v>
      </c>
      <c r="L68" s="45">
        <v>1.5</v>
      </c>
      <c r="M68" s="46">
        <f t="shared" si="3"/>
        <v>6.5</v>
      </c>
      <c r="N68" s="29">
        <f t="shared" si="4"/>
        <v>92.66381281561155</v>
      </c>
      <c r="O68" s="30">
        <f t="shared" si="5"/>
        <v>3.2638128156115442</v>
      </c>
      <c r="P68" s="47">
        <f t="shared" si="6"/>
        <v>308.8793760520385</v>
      </c>
      <c r="Q68" s="30">
        <f t="shared" si="7"/>
        <v>10.87937605203848</v>
      </c>
      <c r="R68" s="47">
        <f t="shared" si="8"/>
        <v>71.27985601200888</v>
      </c>
      <c r="S68" s="30">
        <f t="shared" si="9"/>
        <v>2.5106252427781044</v>
      </c>
      <c r="T68" s="33" t="s">
        <v>20</v>
      </c>
    </row>
    <row r="69" spans="1:20" ht="24.75" customHeight="1">
      <c r="A69" s="48" t="s">
        <v>64</v>
      </c>
      <c r="B69" s="52" t="s">
        <v>101</v>
      </c>
      <c r="C69" s="36">
        <v>759</v>
      </c>
      <c r="D69" s="37">
        <v>751.4233208107008</v>
      </c>
      <c r="E69" s="38">
        <v>8</v>
      </c>
      <c r="F69" s="39">
        <v>0</v>
      </c>
      <c r="G69" s="22">
        <v>0</v>
      </c>
      <c r="H69" s="41">
        <f t="shared" si="0"/>
        <v>8</v>
      </c>
      <c r="I69" s="42">
        <f t="shared" si="1"/>
        <v>0</v>
      </c>
      <c r="J69" s="43">
        <f t="shared" si="2"/>
        <v>8</v>
      </c>
      <c r="K69" s="44">
        <v>1</v>
      </c>
      <c r="L69" s="45">
        <v>1</v>
      </c>
      <c r="M69" s="46">
        <f t="shared" si="3"/>
        <v>9</v>
      </c>
      <c r="N69" s="29">
        <f t="shared" si="4"/>
        <v>93.9279151013376</v>
      </c>
      <c r="O69" s="30">
        <f t="shared" si="5"/>
        <v>-0.9470848986623963</v>
      </c>
      <c r="P69" s="47">
        <f t="shared" si="6"/>
        <v>751.4233208107008</v>
      </c>
      <c r="Q69" s="30">
        <f t="shared" si="7"/>
        <v>-7.5766791892991705</v>
      </c>
      <c r="R69" s="47">
        <f t="shared" si="8"/>
        <v>83.49148009007787</v>
      </c>
      <c r="S69" s="30">
        <f t="shared" si="9"/>
        <v>-0.8418532432554571</v>
      </c>
      <c r="T69" s="33"/>
    </row>
    <row r="70" spans="1:20" ht="24.75" customHeight="1">
      <c r="A70" s="34" t="s">
        <v>37</v>
      </c>
      <c r="B70" s="52" t="s">
        <v>102</v>
      </c>
      <c r="C70" s="36">
        <v>593</v>
      </c>
      <c r="D70" s="37">
        <v>616.7827211897032</v>
      </c>
      <c r="E70" s="38">
        <v>5.5</v>
      </c>
      <c r="F70" s="39">
        <v>0</v>
      </c>
      <c r="G70" s="51">
        <v>1</v>
      </c>
      <c r="H70" s="41">
        <f t="shared" si="0"/>
        <v>6.5</v>
      </c>
      <c r="I70" s="42">
        <f t="shared" si="1"/>
        <v>0</v>
      </c>
      <c r="J70" s="43">
        <f t="shared" si="2"/>
        <v>6.5</v>
      </c>
      <c r="K70" s="44">
        <v>1.5</v>
      </c>
      <c r="L70" s="45">
        <v>1.5</v>
      </c>
      <c r="M70" s="46">
        <f t="shared" si="3"/>
        <v>8</v>
      </c>
      <c r="N70" s="29">
        <f t="shared" si="4"/>
        <v>94.8896494138005</v>
      </c>
      <c r="O70" s="30">
        <f t="shared" si="5"/>
        <v>-12.928532404381315</v>
      </c>
      <c r="P70" s="47">
        <f t="shared" si="6"/>
        <v>411.1884807931355</v>
      </c>
      <c r="Q70" s="30">
        <f t="shared" si="7"/>
        <v>15.855147459802197</v>
      </c>
      <c r="R70" s="47">
        <f t="shared" si="8"/>
        <v>77.0978401487129</v>
      </c>
      <c r="S70" s="30">
        <f t="shared" si="9"/>
        <v>-7.616445565572803</v>
      </c>
      <c r="T70" s="33" t="s">
        <v>23</v>
      </c>
    </row>
    <row r="71" spans="1:20" ht="24.75" customHeight="1">
      <c r="A71" s="34" t="s">
        <v>37</v>
      </c>
      <c r="B71" s="52" t="s">
        <v>103</v>
      </c>
      <c r="C71" s="36">
        <v>562</v>
      </c>
      <c r="D71" s="37">
        <v>583.0742925482325</v>
      </c>
      <c r="E71" s="38">
        <v>6</v>
      </c>
      <c r="F71" s="39">
        <v>0</v>
      </c>
      <c r="G71" s="22">
        <v>0</v>
      </c>
      <c r="H71" s="41">
        <f t="shared" si="0"/>
        <v>6</v>
      </c>
      <c r="I71" s="42">
        <f t="shared" si="1"/>
        <v>0</v>
      </c>
      <c r="J71" s="43">
        <f t="shared" si="2"/>
        <v>6</v>
      </c>
      <c r="K71" s="44">
        <v>1.5</v>
      </c>
      <c r="L71" s="45">
        <v>1.5</v>
      </c>
      <c r="M71" s="46">
        <f t="shared" si="3"/>
        <v>7.5</v>
      </c>
      <c r="N71" s="29">
        <f t="shared" si="4"/>
        <v>97.17904875803875</v>
      </c>
      <c r="O71" s="30">
        <f t="shared" si="5"/>
        <v>3.512382091372075</v>
      </c>
      <c r="P71" s="47">
        <f t="shared" si="6"/>
        <v>388.716195032155</v>
      </c>
      <c r="Q71" s="30">
        <f t="shared" si="7"/>
        <v>14.0495283654883</v>
      </c>
      <c r="R71" s="47">
        <f t="shared" si="8"/>
        <v>77.743239006431</v>
      </c>
      <c r="S71" s="30">
        <f t="shared" si="9"/>
        <v>2.80990567309766</v>
      </c>
      <c r="T71" s="33" t="s">
        <v>23</v>
      </c>
    </row>
    <row r="72" spans="1:20" ht="24.75" customHeight="1">
      <c r="A72" s="34" t="s">
        <v>75</v>
      </c>
      <c r="B72" s="52" t="s">
        <v>104</v>
      </c>
      <c r="C72" s="36">
        <v>387</v>
      </c>
      <c r="D72" s="37">
        <v>391.3021659827164</v>
      </c>
      <c r="E72" s="38">
        <v>4</v>
      </c>
      <c r="F72" s="39">
        <v>0</v>
      </c>
      <c r="G72" s="40">
        <v>0</v>
      </c>
      <c r="H72" s="41">
        <f t="shared" si="0"/>
        <v>4</v>
      </c>
      <c r="I72" s="42">
        <f t="shared" si="1"/>
        <v>0</v>
      </c>
      <c r="J72" s="43">
        <f t="shared" si="2"/>
        <v>4</v>
      </c>
      <c r="K72" s="44">
        <v>0.5</v>
      </c>
      <c r="L72" s="45">
        <v>0.5</v>
      </c>
      <c r="M72" s="46">
        <f t="shared" si="3"/>
        <v>4.5</v>
      </c>
      <c r="N72" s="29">
        <f t="shared" si="4"/>
        <v>97.8255414956791</v>
      </c>
      <c r="O72" s="30">
        <f t="shared" si="5"/>
        <v>1.0755414956791043</v>
      </c>
      <c r="P72" s="47">
        <f t="shared" si="6"/>
        <v>782.6043319654328</v>
      </c>
      <c r="Q72" s="30">
        <f t="shared" si="7"/>
        <v>8.604331965432834</v>
      </c>
      <c r="R72" s="47">
        <f t="shared" si="8"/>
        <v>86.95603688504809</v>
      </c>
      <c r="S72" s="30">
        <f t="shared" si="9"/>
        <v>0.9560368850480927</v>
      </c>
      <c r="T72" s="33" t="s">
        <v>23</v>
      </c>
    </row>
    <row r="73" spans="1:20" ht="24.75" customHeight="1">
      <c r="A73" s="34" t="s">
        <v>105</v>
      </c>
      <c r="B73" s="54" t="s">
        <v>106</v>
      </c>
      <c r="C73" s="36">
        <v>358</v>
      </c>
      <c r="D73" s="37">
        <v>393.3434897206115</v>
      </c>
      <c r="E73" s="38">
        <v>4</v>
      </c>
      <c r="F73" s="39">
        <v>0</v>
      </c>
      <c r="G73" s="40">
        <v>0</v>
      </c>
      <c r="H73" s="41">
        <f t="shared" si="0"/>
        <v>4</v>
      </c>
      <c r="I73" s="42">
        <f t="shared" si="1"/>
        <v>0</v>
      </c>
      <c r="J73" s="43">
        <f t="shared" si="2"/>
        <v>4</v>
      </c>
      <c r="K73" s="44">
        <v>1.5</v>
      </c>
      <c r="L73" s="45">
        <v>1.5</v>
      </c>
      <c r="M73" s="46">
        <f t="shared" si="3"/>
        <v>5.5</v>
      </c>
      <c r="N73" s="29">
        <f t="shared" si="4"/>
        <v>98.33587243015288</v>
      </c>
      <c r="O73" s="30">
        <f t="shared" si="5"/>
        <v>8.835872430152875</v>
      </c>
      <c r="P73" s="47">
        <f t="shared" si="6"/>
        <v>262.22899314707433</v>
      </c>
      <c r="Q73" s="30">
        <f t="shared" si="7"/>
        <v>23.562326480407677</v>
      </c>
      <c r="R73" s="47">
        <f t="shared" si="8"/>
        <v>71.51699813102027</v>
      </c>
      <c r="S73" s="30">
        <f t="shared" si="9"/>
        <v>6.426089040111179</v>
      </c>
      <c r="T73" s="33" t="s">
        <v>23</v>
      </c>
    </row>
    <row r="74" spans="1:20" ht="24.75" customHeight="1">
      <c r="A74" s="34" t="s">
        <v>49</v>
      </c>
      <c r="B74" s="52" t="s">
        <v>107</v>
      </c>
      <c r="C74" s="36">
        <v>515</v>
      </c>
      <c r="D74" s="37">
        <v>503.02698514943455</v>
      </c>
      <c r="E74" s="38">
        <v>5</v>
      </c>
      <c r="F74" s="39">
        <v>0</v>
      </c>
      <c r="G74" s="22">
        <v>0</v>
      </c>
      <c r="H74" s="41">
        <f t="shared" si="0"/>
        <v>5</v>
      </c>
      <c r="I74" s="42">
        <f t="shared" si="1"/>
        <v>0</v>
      </c>
      <c r="J74" s="43">
        <f t="shared" si="2"/>
        <v>5</v>
      </c>
      <c r="K74" s="44">
        <v>1</v>
      </c>
      <c r="L74" s="45">
        <v>1</v>
      </c>
      <c r="M74" s="46">
        <f t="shared" si="3"/>
        <v>6</v>
      </c>
      <c r="N74" s="29">
        <f t="shared" si="4"/>
        <v>100.60539702988692</v>
      </c>
      <c r="O74" s="30">
        <f t="shared" si="5"/>
        <v>-2.394602970113084</v>
      </c>
      <c r="P74" s="47">
        <f t="shared" si="6"/>
        <v>503.02698514943455</v>
      </c>
      <c r="Q74" s="30">
        <f t="shared" si="7"/>
        <v>-11.973014850565448</v>
      </c>
      <c r="R74" s="47">
        <f t="shared" si="8"/>
        <v>83.83783085823909</v>
      </c>
      <c r="S74" s="30">
        <f t="shared" si="9"/>
        <v>-1.9955024750942414</v>
      </c>
      <c r="T74" s="33" t="s">
        <v>23</v>
      </c>
    </row>
    <row r="75" spans="1:20" ht="24.75" customHeight="1">
      <c r="A75" s="34" t="s">
        <v>49</v>
      </c>
      <c r="B75" s="52" t="s">
        <v>108</v>
      </c>
      <c r="C75" s="36">
        <v>455</v>
      </c>
      <c r="D75" s="37">
        <v>453.8493847439435</v>
      </c>
      <c r="E75" s="38">
        <v>4.5</v>
      </c>
      <c r="F75" s="39">
        <v>0</v>
      </c>
      <c r="G75" s="22">
        <v>0</v>
      </c>
      <c r="H75" s="41">
        <f t="shared" si="0"/>
        <v>4.5</v>
      </c>
      <c r="I75" s="42">
        <f t="shared" si="1"/>
        <v>0</v>
      </c>
      <c r="J75" s="43">
        <f t="shared" si="2"/>
        <v>4.5</v>
      </c>
      <c r="K75" s="44">
        <v>1.5</v>
      </c>
      <c r="L75" s="45">
        <v>1.5</v>
      </c>
      <c r="M75" s="46">
        <f t="shared" si="3"/>
        <v>6</v>
      </c>
      <c r="N75" s="29">
        <f t="shared" si="4"/>
        <v>100.85541883198745</v>
      </c>
      <c r="O75" s="30">
        <f t="shared" si="5"/>
        <v>-0.25569227912366443</v>
      </c>
      <c r="P75" s="47">
        <f t="shared" si="6"/>
        <v>302.56625649596236</v>
      </c>
      <c r="Q75" s="30">
        <f t="shared" si="7"/>
        <v>-0.7670768373709507</v>
      </c>
      <c r="R75" s="47">
        <f t="shared" si="8"/>
        <v>75.64156412399059</v>
      </c>
      <c r="S75" s="30">
        <f t="shared" si="9"/>
        <v>-0.19176920934273767</v>
      </c>
      <c r="T75" s="33" t="s">
        <v>23</v>
      </c>
    </row>
    <row r="76" spans="1:20" ht="24.75" customHeight="1">
      <c r="A76" s="48" t="s">
        <v>54</v>
      </c>
      <c r="B76" s="54" t="s">
        <v>109</v>
      </c>
      <c r="C76" s="36">
        <v>625</v>
      </c>
      <c r="D76" s="37">
        <v>655.9470844023981</v>
      </c>
      <c r="E76" s="38">
        <v>6.5</v>
      </c>
      <c r="F76" s="39">
        <v>0</v>
      </c>
      <c r="G76" s="22">
        <v>0</v>
      </c>
      <c r="H76" s="41">
        <f t="shared" si="0"/>
        <v>6.5</v>
      </c>
      <c r="I76" s="42">
        <f t="shared" si="1"/>
        <v>0</v>
      </c>
      <c r="J76" s="43">
        <f t="shared" si="2"/>
        <v>6.5</v>
      </c>
      <c r="K76" s="44">
        <v>2</v>
      </c>
      <c r="L76" s="45">
        <v>2</v>
      </c>
      <c r="M76" s="46">
        <f t="shared" si="3"/>
        <v>8.5</v>
      </c>
      <c r="N76" s="29">
        <f t="shared" si="4"/>
        <v>100.9149360619074</v>
      </c>
      <c r="O76" s="30">
        <f t="shared" si="5"/>
        <v>4.761089908061237</v>
      </c>
      <c r="P76" s="47">
        <f t="shared" si="6"/>
        <v>327.97354220119905</v>
      </c>
      <c r="Q76" s="30">
        <f t="shared" si="7"/>
        <v>15.473542201199052</v>
      </c>
      <c r="R76" s="47">
        <f t="shared" si="8"/>
        <v>77.17024522381155</v>
      </c>
      <c r="S76" s="30">
        <f t="shared" si="9"/>
        <v>3.6408334591056644</v>
      </c>
      <c r="T76" s="33" t="s">
        <v>23</v>
      </c>
    </row>
    <row r="77" spans="1:20" ht="24.75" customHeight="1">
      <c r="A77" s="34" t="s">
        <v>21</v>
      </c>
      <c r="B77" s="54" t="s">
        <v>110</v>
      </c>
      <c r="C77" s="36">
        <v>578</v>
      </c>
      <c r="D77" s="37">
        <v>607.1164300757885</v>
      </c>
      <c r="E77" s="38">
        <v>6</v>
      </c>
      <c r="F77" s="39">
        <v>0</v>
      </c>
      <c r="G77" s="22">
        <v>0</v>
      </c>
      <c r="H77" s="41">
        <f t="shared" si="0"/>
        <v>6</v>
      </c>
      <c r="I77" s="42">
        <f t="shared" si="1"/>
        <v>0</v>
      </c>
      <c r="J77" s="43">
        <f t="shared" si="2"/>
        <v>6</v>
      </c>
      <c r="K77" s="44">
        <v>1.5</v>
      </c>
      <c r="L77" s="45">
        <v>1.5</v>
      </c>
      <c r="M77" s="46">
        <f t="shared" si="3"/>
        <v>7.5</v>
      </c>
      <c r="N77" s="29">
        <f t="shared" si="4"/>
        <v>101.18607167929808</v>
      </c>
      <c r="O77" s="30">
        <f t="shared" si="5"/>
        <v>4.852738345964752</v>
      </c>
      <c r="P77" s="47">
        <f t="shared" si="6"/>
        <v>404.7442867171923</v>
      </c>
      <c r="Q77" s="30">
        <f t="shared" si="7"/>
        <v>19.41095338385901</v>
      </c>
      <c r="R77" s="47">
        <f t="shared" si="8"/>
        <v>80.94885734343846</v>
      </c>
      <c r="S77" s="30">
        <f t="shared" si="9"/>
        <v>3.882190676771799</v>
      </c>
      <c r="T77" s="33" t="s">
        <v>23</v>
      </c>
    </row>
    <row r="78" spans="1:20" ht="24.75" customHeight="1">
      <c r="A78" s="34" t="s">
        <v>111</v>
      </c>
      <c r="B78" s="52" t="s">
        <v>112</v>
      </c>
      <c r="C78" s="36">
        <v>329</v>
      </c>
      <c r="D78" s="37">
        <v>357.8093673784304</v>
      </c>
      <c r="E78" s="38">
        <v>3.5</v>
      </c>
      <c r="F78" s="39">
        <v>0</v>
      </c>
      <c r="G78" s="40">
        <v>0</v>
      </c>
      <c r="H78" s="41">
        <f t="shared" si="0"/>
        <v>3.5</v>
      </c>
      <c r="I78" s="42">
        <f t="shared" si="1"/>
        <v>0</v>
      </c>
      <c r="J78" s="43">
        <f t="shared" si="2"/>
        <v>3.5</v>
      </c>
      <c r="K78" s="44">
        <v>0.5</v>
      </c>
      <c r="L78" s="45">
        <v>0.5</v>
      </c>
      <c r="M78" s="46">
        <f t="shared" si="3"/>
        <v>4</v>
      </c>
      <c r="N78" s="29">
        <f t="shared" si="4"/>
        <v>102.23124782240869</v>
      </c>
      <c r="O78" s="30">
        <f t="shared" si="5"/>
        <v>8.23124782240869</v>
      </c>
      <c r="P78" s="47">
        <f t="shared" si="6"/>
        <v>715.6187347568608</v>
      </c>
      <c r="Q78" s="30">
        <f t="shared" si="7"/>
        <v>57.61873475686082</v>
      </c>
      <c r="R78" s="47">
        <f t="shared" si="8"/>
        <v>89.4523418446076</v>
      </c>
      <c r="S78" s="30">
        <f t="shared" si="9"/>
        <v>7.202341844607602</v>
      </c>
      <c r="T78" s="33"/>
    </row>
    <row r="79" spans="1:20" ht="24.75" customHeight="1">
      <c r="A79" s="34" t="s">
        <v>31</v>
      </c>
      <c r="B79" s="52" t="s">
        <v>113</v>
      </c>
      <c r="C79" s="36">
        <v>670</v>
      </c>
      <c r="D79" s="37">
        <v>718.0182012049468</v>
      </c>
      <c r="E79" s="38">
        <v>7</v>
      </c>
      <c r="F79" s="39">
        <v>0</v>
      </c>
      <c r="G79" s="22">
        <v>0</v>
      </c>
      <c r="H79" s="41">
        <f t="shared" si="0"/>
        <v>7</v>
      </c>
      <c r="I79" s="42">
        <f t="shared" si="1"/>
        <v>0</v>
      </c>
      <c r="J79" s="43">
        <f t="shared" si="2"/>
        <v>7</v>
      </c>
      <c r="K79" s="44">
        <v>0.5</v>
      </c>
      <c r="L79" s="45">
        <v>0.5</v>
      </c>
      <c r="M79" s="46">
        <f t="shared" si="3"/>
        <v>7.5</v>
      </c>
      <c r="N79" s="29">
        <f t="shared" si="4"/>
        <v>102.57402874356383</v>
      </c>
      <c r="O79" s="30">
        <f t="shared" si="5"/>
        <v>6.859743029278121</v>
      </c>
      <c r="P79" s="47">
        <f t="shared" si="6"/>
        <v>1436.0364024098935</v>
      </c>
      <c r="Q79" s="30">
        <f t="shared" si="7"/>
        <v>96.03640240989353</v>
      </c>
      <c r="R79" s="47">
        <f t="shared" si="8"/>
        <v>95.73576016065957</v>
      </c>
      <c r="S79" s="30">
        <f t="shared" si="9"/>
        <v>6.402426827326238</v>
      </c>
      <c r="T79" s="33"/>
    </row>
    <row r="80" spans="1:20" ht="24.75" customHeight="1">
      <c r="A80" s="34" t="s">
        <v>114</v>
      </c>
      <c r="B80" s="52" t="s">
        <v>44</v>
      </c>
      <c r="C80" s="36">
        <v>585</v>
      </c>
      <c r="D80" s="37">
        <v>618.2050757575757</v>
      </c>
      <c r="E80" s="38">
        <v>6</v>
      </c>
      <c r="F80" s="39">
        <v>0</v>
      </c>
      <c r="G80" s="22">
        <v>0</v>
      </c>
      <c r="H80" s="41">
        <f t="shared" si="0"/>
        <v>6</v>
      </c>
      <c r="I80" s="42">
        <f t="shared" si="1"/>
        <v>0</v>
      </c>
      <c r="J80" s="43">
        <f t="shared" si="2"/>
        <v>6</v>
      </c>
      <c r="K80" s="44">
        <v>1</v>
      </c>
      <c r="L80" s="45">
        <v>1</v>
      </c>
      <c r="M80" s="46">
        <f t="shared" si="3"/>
        <v>7</v>
      </c>
      <c r="N80" s="29">
        <f t="shared" si="4"/>
        <v>103.0341792929293</v>
      </c>
      <c r="O80" s="30">
        <f t="shared" si="5"/>
        <v>5.534179292929295</v>
      </c>
      <c r="P80" s="47">
        <f t="shared" si="6"/>
        <v>618.2050757575757</v>
      </c>
      <c r="Q80" s="30">
        <f t="shared" si="7"/>
        <v>33.20507575757574</v>
      </c>
      <c r="R80" s="47">
        <f t="shared" si="8"/>
        <v>88.31501082251081</v>
      </c>
      <c r="S80" s="30">
        <f t="shared" si="9"/>
        <v>4.743582251082245</v>
      </c>
      <c r="T80" s="33" t="s">
        <v>23</v>
      </c>
    </row>
    <row r="81" spans="1:20" ht="24.75" customHeight="1">
      <c r="A81" s="48" t="s">
        <v>39</v>
      </c>
      <c r="B81" s="53" t="s">
        <v>115</v>
      </c>
      <c r="C81" s="36">
        <v>576</v>
      </c>
      <c r="D81" s="37">
        <v>579.2018095560009</v>
      </c>
      <c r="E81" s="38">
        <v>5.5</v>
      </c>
      <c r="F81" s="39">
        <v>0</v>
      </c>
      <c r="G81" s="22">
        <v>0</v>
      </c>
      <c r="H81" s="41">
        <f t="shared" si="0"/>
        <v>5.5</v>
      </c>
      <c r="I81" s="42">
        <f t="shared" si="1"/>
        <v>0</v>
      </c>
      <c r="J81" s="43">
        <f t="shared" si="2"/>
        <v>5.5</v>
      </c>
      <c r="K81" s="44">
        <v>0.5</v>
      </c>
      <c r="L81" s="45">
        <v>0.5</v>
      </c>
      <c r="M81" s="46">
        <f t="shared" si="3"/>
        <v>6</v>
      </c>
      <c r="N81" s="29">
        <f t="shared" si="4"/>
        <v>105.30941991927288</v>
      </c>
      <c r="O81" s="30">
        <f t="shared" si="5"/>
        <v>0.58214719200015</v>
      </c>
      <c r="P81" s="47">
        <f t="shared" si="6"/>
        <v>1158.4036191120017</v>
      </c>
      <c r="Q81" s="30">
        <f t="shared" si="7"/>
        <v>6.4036191120017065</v>
      </c>
      <c r="R81" s="47">
        <f t="shared" si="8"/>
        <v>96.53363492600015</v>
      </c>
      <c r="S81" s="30">
        <f t="shared" si="9"/>
        <v>0.533634926000147</v>
      </c>
      <c r="T81" s="33"/>
    </row>
    <row r="82" spans="1:20" ht="24.75" customHeight="1">
      <c r="A82" s="48" t="s">
        <v>116</v>
      </c>
      <c r="B82" s="52" t="s">
        <v>117</v>
      </c>
      <c r="C82" s="36">
        <v>817</v>
      </c>
      <c r="D82" s="37">
        <v>842.5565442386662</v>
      </c>
      <c r="E82" s="38">
        <v>8.5</v>
      </c>
      <c r="F82" s="39">
        <v>0</v>
      </c>
      <c r="G82" s="51">
        <v>-0.5</v>
      </c>
      <c r="H82" s="41">
        <f t="shared" si="0"/>
        <v>8</v>
      </c>
      <c r="I82" s="42">
        <f t="shared" si="1"/>
        <v>0</v>
      </c>
      <c r="J82" s="43">
        <f t="shared" si="2"/>
        <v>8</v>
      </c>
      <c r="K82" s="44">
        <v>0.5</v>
      </c>
      <c r="L82" s="45">
        <v>0.5</v>
      </c>
      <c r="M82" s="46">
        <f t="shared" si="3"/>
        <v>8.5</v>
      </c>
      <c r="N82" s="29">
        <f t="shared" si="4"/>
        <v>105.31956802983328</v>
      </c>
      <c r="O82" s="30">
        <f t="shared" si="5"/>
        <v>9.201920971009741</v>
      </c>
      <c r="P82" s="47">
        <f t="shared" si="6"/>
        <v>1685.1130884773324</v>
      </c>
      <c r="Q82" s="30">
        <f t="shared" si="7"/>
        <v>51.11308847733244</v>
      </c>
      <c r="R82" s="47">
        <f t="shared" si="8"/>
        <v>99.12429932219602</v>
      </c>
      <c r="S82" s="30">
        <f t="shared" si="9"/>
        <v>8.346521544418252</v>
      </c>
      <c r="T82" s="33"/>
    </row>
    <row r="83" spans="1:20" ht="24.75" customHeight="1">
      <c r="A83" s="34" t="s">
        <v>114</v>
      </c>
      <c r="B83" s="52" t="s">
        <v>118</v>
      </c>
      <c r="C83" s="36">
        <v>540</v>
      </c>
      <c r="D83" s="37">
        <v>527.1939152358192</v>
      </c>
      <c r="E83" s="38">
        <v>5</v>
      </c>
      <c r="F83" s="39">
        <v>0</v>
      </c>
      <c r="G83" s="22">
        <v>0</v>
      </c>
      <c r="H83" s="41">
        <f t="shared" si="0"/>
        <v>5</v>
      </c>
      <c r="I83" s="42">
        <f t="shared" si="1"/>
        <v>0</v>
      </c>
      <c r="J83" s="43">
        <f t="shared" si="2"/>
        <v>5</v>
      </c>
      <c r="K83" s="44">
        <v>2</v>
      </c>
      <c r="L83" s="45">
        <v>2</v>
      </c>
      <c r="M83" s="46">
        <f t="shared" si="3"/>
        <v>7</v>
      </c>
      <c r="N83" s="29">
        <f t="shared" si="4"/>
        <v>105.43878304716384</v>
      </c>
      <c r="O83" s="30">
        <f t="shared" si="5"/>
        <v>-2.561216952836162</v>
      </c>
      <c r="P83" s="47">
        <f t="shared" si="6"/>
        <v>263.5969576179096</v>
      </c>
      <c r="Q83" s="30">
        <f t="shared" si="7"/>
        <v>-6.403042382090405</v>
      </c>
      <c r="R83" s="47">
        <f t="shared" si="8"/>
        <v>75.31341646225988</v>
      </c>
      <c r="S83" s="30">
        <f t="shared" si="9"/>
        <v>-1.8294406805972585</v>
      </c>
      <c r="T83" s="33" t="s">
        <v>23</v>
      </c>
    </row>
    <row r="84" spans="1:20" ht="24.75" customHeight="1">
      <c r="A84" s="34" t="s">
        <v>111</v>
      </c>
      <c r="B84" s="52" t="s">
        <v>119</v>
      </c>
      <c r="C84" s="36">
        <v>549</v>
      </c>
      <c r="D84" s="37">
        <v>581.5577185700897</v>
      </c>
      <c r="E84" s="38">
        <v>5.5</v>
      </c>
      <c r="F84" s="39">
        <v>0</v>
      </c>
      <c r="G84" s="40">
        <v>0</v>
      </c>
      <c r="H84" s="41">
        <f t="shared" si="0"/>
        <v>5.5</v>
      </c>
      <c r="I84" s="42">
        <f t="shared" si="1"/>
        <v>0</v>
      </c>
      <c r="J84" s="43">
        <f t="shared" si="2"/>
        <v>5.5</v>
      </c>
      <c r="K84" s="44">
        <v>2</v>
      </c>
      <c r="L84" s="45">
        <v>2</v>
      </c>
      <c r="M84" s="46">
        <f t="shared" si="3"/>
        <v>7.5</v>
      </c>
      <c r="N84" s="29">
        <f t="shared" si="4"/>
        <v>105.73776701274359</v>
      </c>
      <c r="O84" s="30">
        <f t="shared" si="5"/>
        <v>5.919585194561776</v>
      </c>
      <c r="P84" s="47">
        <f t="shared" si="6"/>
        <v>290.77885928504486</v>
      </c>
      <c r="Q84" s="30">
        <f t="shared" si="7"/>
        <v>16.27885928504486</v>
      </c>
      <c r="R84" s="47">
        <f t="shared" si="8"/>
        <v>77.54102914267862</v>
      </c>
      <c r="S84" s="30">
        <f t="shared" si="9"/>
        <v>4.341029142678622</v>
      </c>
      <c r="T84" s="33" t="s">
        <v>23</v>
      </c>
    </row>
    <row r="85" spans="1:20" ht="24.75" customHeight="1">
      <c r="A85" s="48" t="s">
        <v>33</v>
      </c>
      <c r="B85" s="53" t="s">
        <v>120</v>
      </c>
      <c r="C85" s="36">
        <v>431</v>
      </c>
      <c r="D85" s="37">
        <v>478.41396428246753</v>
      </c>
      <c r="E85" s="38">
        <v>4.5</v>
      </c>
      <c r="F85" s="39">
        <v>0</v>
      </c>
      <c r="G85" s="22">
        <v>0</v>
      </c>
      <c r="H85" s="41">
        <f t="shared" si="0"/>
        <v>4.5</v>
      </c>
      <c r="I85" s="42">
        <f t="shared" si="1"/>
        <v>0</v>
      </c>
      <c r="J85" s="43">
        <f t="shared" si="2"/>
        <v>4.5</v>
      </c>
      <c r="K85" s="44">
        <v>0</v>
      </c>
      <c r="L85" s="45">
        <v>0</v>
      </c>
      <c r="M85" s="46">
        <f t="shared" si="3"/>
        <v>4.5</v>
      </c>
      <c r="N85" s="29">
        <f t="shared" si="4"/>
        <v>106.31421428499279</v>
      </c>
      <c r="O85" s="30">
        <f t="shared" si="5"/>
        <v>10.536436507215015</v>
      </c>
      <c r="P85" s="47" t="e">
        <f t="shared" si="6"/>
        <v>#DIV/0!</v>
      </c>
      <c r="Q85" s="30" t="e">
        <f t="shared" si="7"/>
        <v>#DIV/0!</v>
      </c>
      <c r="R85" s="47">
        <f t="shared" si="8"/>
        <v>106.31421428499279</v>
      </c>
      <c r="S85" s="30">
        <f t="shared" si="9"/>
        <v>10.536436507215015</v>
      </c>
      <c r="T85" s="33"/>
    </row>
    <row r="86" spans="1:20" ht="29.25" customHeight="1">
      <c r="A86" s="34" t="s">
        <v>121</v>
      </c>
      <c r="B86" s="52" t="s">
        <v>122</v>
      </c>
      <c r="C86" s="36">
        <v>596</v>
      </c>
      <c r="D86" s="37">
        <v>586.719367997117</v>
      </c>
      <c r="E86" s="38">
        <v>5.5</v>
      </c>
      <c r="F86" s="39">
        <v>0</v>
      </c>
      <c r="G86" s="22">
        <v>0</v>
      </c>
      <c r="H86" s="41">
        <f t="shared" si="0"/>
        <v>5.5</v>
      </c>
      <c r="I86" s="42">
        <f t="shared" si="1"/>
        <v>0</v>
      </c>
      <c r="J86" s="43">
        <f t="shared" si="2"/>
        <v>5.5</v>
      </c>
      <c r="K86" s="44">
        <v>1</v>
      </c>
      <c r="L86" s="45">
        <v>1</v>
      </c>
      <c r="M86" s="46">
        <f t="shared" si="3"/>
        <v>6.5</v>
      </c>
      <c r="N86" s="29">
        <f t="shared" si="4"/>
        <v>106.67624872674855</v>
      </c>
      <c r="O86" s="30">
        <f t="shared" si="5"/>
        <v>-1.6873876368878058</v>
      </c>
      <c r="P86" s="47">
        <f t="shared" si="6"/>
        <v>586.719367997117</v>
      </c>
      <c r="Q86" s="30">
        <f t="shared" si="7"/>
        <v>-9.280632002882953</v>
      </c>
      <c r="R86" s="47">
        <f t="shared" si="8"/>
        <v>90.26451815340262</v>
      </c>
      <c r="S86" s="30">
        <f t="shared" si="9"/>
        <v>-1.427789538905074</v>
      </c>
      <c r="T86" s="33"/>
    </row>
    <row r="87" spans="1:20" ht="24.75" customHeight="1">
      <c r="A87" s="34" t="s">
        <v>35</v>
      </c>
      <c r="B87" s="52" t="s">
        <v>123</v>
      </c>
      <c r="C87" s="36">
        <v>622</v>
      </c>
      <c r="D87" s="37">
        <v>592.3273999999999</v>
      </c>
      <c r="E87" s="38">
        <v>5.5</v>
      </c>
      <c r="F87" s="39">
        <v>0</v>
      </c>
      <c r="G87" s="22">
        <v>0</v>
      </c>
      <c r="H87" s="41">
        <f t="shared" si="0"/>
        <v>5.5</v>
      </c>
      <c r="I87" s="42">
        <f t="shared" si="1"/>
        <v>0</v>
      </c>
      <c r="J87" s="43">
        <f t="shared" si="2"/>
        <v>5.5</v>
      </c>
      <c r="K87" s="44">
        <v>1</v>
      </c>
      <c r="L87" s="45">
        <v>1</v>
      </c>
      <c r="M87" s="46">
        <f t="shared" si="3"/>
        <v>6.5</v>
      </c>
      <c r="N87" s="29">
        <f t="shared" si="4"/>
        <v>107.69589090909089</v>
      </c>
      <c r="O87" s="30">
        <f t="shared" si="5"/>
        <v>-5.395018181818202</v>
      </c>
      <c r="P87" s="47">
        <f t="shared" si="6"/>
        <v>592.3273999999999</v>
      </c>
      <c r="Q87" s="30">
        <f t="shared" si="7"/>
        <v>-29.672600000000102</v>
      </c>
      <c r="R87" s="47">
        <f t="shared" si="8"/>
        <v>91.12729230769229</v>
      </c>
      <c r="S87" s="30">
        <f t="shared" si="9"/>
        <v>-4.565015384615407</v>
      </c>
      <c r="T87" s="33"/>
    </row>
    <row r="88" spans="1:20" ht="24.75" customHeight="1">
      <c r="A88" s="34" t="s">
        <v>41</v>
      </c>
      <c r="B88" s="52" t="s">
        <v>71</v>
      </c>
      <c r="C88" s="36">
        <v>598</v>
      </c>
      <c r="D88" s="37">
        <v>600.7426241509049</v>
      </c>
      <c r="E88" s="38">
        <v>5.5</v>
      </c>
      <c r="F88" s="39">
        <v>0</v>
      </c>
      <c r="G88" s="22">
        <v>0</v>
      </c>
      <c r="H88" s="41">
        <f t="shared" si="0"/>
        <v>5.5</v>
      </c>
      <c r="I88" s="42">
        <f t="shared" si="1"/>
        <v>0</v>
      </c>
      <c r="J88" s="43">
        <f t="shared" si="2"/>
        <v>5.5</v>
      </c>
      <c r="K88" s="44">
        <v>1</v>
      </c>
      <c r="L88" s="45">
        <v>1</v>
      </c>
      <c r="M88" s="46">
        <f t="shared" si="3"/>
        <v>6.5</v>
      </c>
      <c r="N88" s="29">
        <f t="shared" si="4"/>
        <v>109.22593166380089</v>
      </c>
      <c r="O88" s="30">
        <f t="shared" si="5"/>
        <v>0.49865893652815885</v>
      </c>
      <c r="P88" s="47">
        <f t="shared" si="6"/>
        <v>600.7426241509049</v>
      </c>
      <c r="Q88" s="30">
        <f t="shared" si="7"/>
        <v>2.7426241509049305</v>
      </c>
      <c r="R88" s="47">
        <f t="shared" si="8"/>
        <v>92.42194217706229</v>
      </c>
      <c r="S88" s="30">
        <f t="shared" si="9"/>
        <v>0.42194217706229153</v>
      </c>
      <c r="T88" s="33" t="s">
        <v>23</v>
      </c>
    </row>
    <row r="89" spans="1:20" ht="24.75" customHeight="1">
      <c r="A89" s="48" t="s">
        <v>95</v>
      </c>
      <c r="B89" s="53" t="s">
        <v>124</v>
      </c>
      <c r="C89" s="36">
        <v>688</v>
      </c>
      <c r="D89" s="37">
        <v>713.2655938211828</v>
      </c>
      <c r="E89" s="38">
        <v>6.5</v>
      </c>
      <c r="F89" s="39">
        <v>0</v>
      </c>
      <c r="G89" s="22">
        <v>0</v>
      </c>
      <c r="H89" s="41">
        <f t="shared" si="0"/>
        <v>6.5</v>
      </c>
      <c r="I89" s="42">
        <f t="shared" si="1"/>
        <v>0</v>
      </c>
      <c r="J89" s="43">
        <f t="shared" si="2"/>
        <v>6.5</v>
      </c>
      <c r="K89" s="44">
        <v>0</v>
      </c>
      <c r="L89" s="45">
        <v>0</v>
      </c>
      <c r="M89" s="46">
        <f t="shared" si="3"/>
        <v>6.5</v>
      </c>
      <c r="N89" s="29">
        <f t="shared" si="4"/>
        <v>109.73316828018197</v>
      </c>
      <c r="O89" s="30">
        <f t="shared" si="5"/>
        <v>3.8870144340281314</v>
      </c>
      <c r="P89" s="47" t="e">
        <f t="shared" si="6"/>
        <v>#DIV/0!</v>
      </c>
      <c r="Q89" s="30" t="e">
        <f t="shared" si="7"/>
        <v>#DIV/0!</v>
      </c>
      <c r="R89" s="47">
        <f t="shared" si="8"/>
        <v>109.73316828018197</v>
      </c>
      <c r="S89" s="30">
        <f t="shared" si="9"/>
        <v>3.8870144340281314</v>
      </c>
      <c r="T89" s="33" t="s">
        <v>23</v>
      </c>
    </row>
    <row r="90" spans="1:20" ht="24.75" customHeight="1">
      <c r="A90" s="48" t="s">
        <v>125</v>
      </c>
      <c r="B90" s="53" t="s">
        <v>126</v>
      </c>
      <c r="C90" s="36">
        <v>591</v>
      </c>
      <c r="D90" s="37">
        <v>605.1788010707475</v>
      </c>
      <c r="E90" s="38">
        <v>5.5</v>
      </c>
      <c r="F90" s="39">
        <v>0</v>
      </c>
      <c r="G90" s="22">
        <v>0</v>
      </c>
      <c r="H90" s="41">
        <f t="shared" si="0"/>
        <v>5.5</v>
      </c>
      <c r="I90" s="42">
        <f t="shared" si="1"/>
        <v>0</v>
      </c>
      <c r="J90" s="43">
        <f t="shared" si="2"/>
        <v>5.5</v>
      </c>
      <c r="K90" s="44">
        <v>0.5</v>
      </c>
      <c r="L90" s="45">
        <v>0.5</v>
      </c>
      <c r="M90" s="46">
        <f t="shared" si="3"/>
        <v>6</v>
      </c>
      <c r="N90" s="29">
        <f t="shared" si="4"/>
        <v>110.03250928559045</v>
      </c>
      <c r="O90" s="30">
        <f t="shared" si="5"/>
        <v>2.577963831044997</v>
      </c>
      <c r="P90" s="47">
        <f t="shared" si="6"/>
        <v>1210.357602141495</v>
      </c>
      <c r="Q90" s="30">
        <f t="shared" si="7"/>
        <v>28.357602141494908</v>
      </c>
      <c r="R90" s="47">
        <f t="shared" si="8"/>
        <v>100.86313351179125</v>
      </c>
      <c r="S90" s="30">
        <f t="shared" si="9"/>
        <v>2.363133511791247</v>
      </c>
      <c r="T90" s="33"/>
    </row>
    <row r="91" spans="1:20" ht="24.75" customHeight="1">
      <c r="A91" s="34" t="s">
        <v>127</v>
      </c>
      <c r="B91" s="52" t="s">
        <v>128</v>
      </c>
      <c r="C91" s="36">
        <v>429</v>
      </c>
      <c r="D91" s="37">
        <v>441.95371784668765</v>
      </c>
      <c r="E91" s="38">
        <v>4</v>
      </c>
      <c r="F91" s="39">
        <v>0</v>
      </c>
      <c r="G91" s="40">
        <v>0</v>
      </c>
      <c r="H91" s="41">
        <f t="shared" si="0"/>
        <v>4</v>
      </c>
      <c r="I91" s="42">
        <f t="shared" si="1"/>
        <v>0</v>
      </c>
      <c r="J91" s="43">
        <f t="shared" si="2"/>
        <v>4</v>
      </c>
      <c r="K91" s="44">
        <v>0.5</v>
      </c>
      <c r="L91" s="45">
        <v>0.5</v>
      </c>
      <c r="M91" s="46">
        <f t="shared" si="3"/>
        <v>4.5</v>
      </c>
      <c r="N91" s="29">
        <f t="shared" si="4"/>
        <v>110.48842946167191</v>
      </c>
      <c r="O91" s="30">
        <f t="shared" si="5"/>
        <v>3.238429461671913</v>
      </c>
      <c r="P91" s="47">
        <f t="shared" si="6"/>
        <v>883.9074356933753</v>
      </c>
      <c r="Q91" s="30">
        <f t="shared" si="7"/>
        <v>25.907435693375305</v>
      </c>
      <c r="R91" s="47">
        <f t="shared" si="8"/>
        <v>98.21193729926392</v>
      </c>
      <c r="S91" s="30">
        <f t="shared" si="9"/>
        <v>2.878603965930594</v>
      </c>
      <c r="T91" s="33"/>
    </row>
    <row r="92" spans="1:20" ht="24.75" customHeight="1">
      <c r="A92" s="48" t="s">
        <v>95</v>
      </c>
      <c r="B92" s="53" t="s">
        <v>87</v>
      </c>
      <c r="C92" s="36">
        <v>507</v>
      </c>
      <c r="D92" s="37">
        <v>498.6207601363738</v>
      </c>
      <c r="E92" s="38">
        <v>4.5</v>
      </c>
      <c r="F92" s="39">
        <v>0</v>
      </c>
      <c r="G92" s="22">
        <v>0</v>
      </c>
      <c r="H92" s="41">
        <f t="shared" si="0"/>
        <v>4.5</v>
      </c>
      <c r="I92" s="42">
        <f t="shared" si="1"/>
        <v>0</v>
      </c>
      <c r="J92" s="43">
        <f t="shared" si="2"/>
        <v>4.5</v>
      </c>
      <c r="K92" s="44">
        <v>0.5</v>
      </c>
      <c r="L92" s="45">
        <v>0.5</v>
      </c>
      <c r="M92" s="46">
        <f t="shared" si="3"/>
        <v>5</v>
      </c>
      <c r="N92" s="29">
        <f t="shared" si="4"/>
        <v>110.80461336363862</v>
      </c>
      <c r="O92" s="30">
        <f t="shared" si="5"/>
        <v>-1.8620533030280484</v>
      </c>
      <c r="P92" s="47">
        <f t="shared" si="6"/>
        <v>997.2415202727476</v>
      </c>
      <c r="Q92" s="30">
        <f t="shared" si="7"/>
        <v>-16.758479727252393</v>
      </c>
      <c r="R92" s="47">
        <f t="shared" si="8"/>
        <v>99.72415202727476</v>
      </c>
      <c r="S92" s="30">
        <f t="shared" si="9"/>
        <v>-1.6758479727252507</v>
      </c>
      <c r="T92" s="33"/>
    </row>
    <row r="93" spans="1:20" ht="24.75" customHeight="1">
      <c r="A93" s="48" t="s">
        <v>129</v>
      </c>
      <c r="B93" s="53" t="s">
        <v>130</v>
      </c>
      <c r="C93" s="36">
        <v>405</v>
      </c>
      <c r="D93" s="37">
        <v>388.03358771649226</v>
      </c>
      <c r="E93" s="38">
        <v>3</v>
      </c>
      <c r="F93" s="39">
        <v>0</v>
      </c>
      <c r="G93" s="51">
        <v>0.5</v>
      </c>
      <c r="H93" s="41">
        <f t="shared" si="0"/>
        <v>3.5</v>
      </c>
      <c r="I93" s="42">
        <f t="shared" si="1"/>
        <v>0</v>
      </c>
      <c r="J93" s="43">
        <f t="shared" si="2"/>
        <v>3.5</v>
      </c>
      <c r="K93" s="44">
        <v>0</v>
      </c>
      <c r="L93" s="45">
        <v>0</v>
      </c>
      <c r="M93" s="46">
        <f t="shared" si="3"/>
        <v>3.5</v>
      </c>
      <c r="N93" s="29">
        <f t="shared" si="4"/>
        <v>110.86673934756922</v>
      </c>
      <c r="O93" s="30">
        <f t="shared" si="5"/>
        <v>-24.133260652430778</v>
      </c>
      <c r="P93" s="47" t="e">
        <f t="shared" si="6"/>
        <v>#DIV/0!</v>
      </c>
      <c r="Q93" s="30" t="e">
        <f t="shared" si="7"/>
        <v>#DIV/0!</v>
      </c>
      <c r="R93" s="47">
        <f t="shared" si="8"/>
        <v>110.86673934756922</v>
      </c>
      <c r="S93" s="30">
        <f t="shared" si="9"/>
        <v>-24.133260652430778</v>
      </c>
      <c r="T93" s="33"/>
    </row>
    <row r="94" spans="1:20" ht="24.75" customHeight="1">
      <c r="A94" s="48" t="s">
        <v>39</v>
      </c>
      <c r="B94" s="53" t="s">
        <v>131</v>
      </c>
      <c r="C94" s="36">
        <v>449</v>
      </c>
      <c r="D94" s="37">
        <v>449.87206203930316</v>
      </c>
      <c r="E94" s="38">
        <v>4</v>
      </c>
      <c r="F94" s="39">
        <v>0</v>
      </c>
      <c r="G94" s="22">
        <v>0</v>
      </c>
      <c r="H94" s="41">
        <f t="shared" si="0"/>
        <v>4</v>
      </c>
      <c r="I94" s="42">
        <f t="shared" si="1"/>
        <v>0</v>
      </c>
      <c r="J94" s="43">
        <f t="shared" si="2"/>
        <v>4</v>
      </c>
      <c r="K94" s="44">
        <v>0.5</v>
      </c>
      <c r="L94" s="45">
        <v>0.5</v>
      </c>
      <c r="M94" s="46">
        <f t="shared" si="3"/>
        <v>4.5</v>
      </c>
      <c r="N94" s="29">
        <f t="shared" si="4"/>
        <v>112.46801550982579</v>
      </c>
      <c r="O94" s="30">
        <f t="shared" si="5"/>
        <v>0.21801550982578988</v>
      </c>
      <c r="P94" s="47">
        <f t="shared" si="6"/>
        <v>899.7441240786063</v>
      </c>
      <c r="Q94" s="30">
        <f t="shared" si="7"/>
        <v>1.744124078606319</v>
      </c>
      <c r="R94" s="47">
        <f t="shared" si="8"/>
        <v>99.97156934206737</v>
      </c>
      <c r="S94" s="30">
        <f t="shared" si="9"/>
        <v>0.19379156428959732</v>
      </c>
      <c r="T94" s="33"/>
    </row>
    <row r="95" spans="1:20" ht="24.75" customHeight="1">
      <c r="A95" s="48" t="s">
        <v>18</v>
      </c>
      <c r="B95" s="53" t="s">
        <v>132</v>
      </c>
      <c r="C95" s="36">
        <v>656</v>
      </c>
      <c r="D95" s="37">
        <v>682.2975352606179</v>
      </c>
      <c r="E95" s="38">
        <v>6</v>
      </c>
      <c r="F95" s="39">
        <v>0</v>
      </c>
      <c r="G95" s="22">
        <v>0</v>
      </c>
      <c r="H95" s="41">
        <f t="shared" si="0"/>
        <v>6</v>
      </c>
      <c r="I95" s="42">
        <f t="shared" si="1"/>
        <v>0</v>
      </c>
      <c r="J95" s="43">
        <f t="shared" si="2"/>
        <v>6</v>
      </c>
      <c r="K95" s="44">
        <v>1.5</v>
      </c>
      <c r="L95" s="45">
        <v>1.5</v>
      </c>
      <c r="M95" s="46">
        <f t="shared" si="3"/>
        <v>7.5</v>
      </c>
      <c r="N95" s="29">
        <f t="shared" si="4"/>
        <v>113.71625587676965</v>
      </c>
      <c r="O95" s="30">
        <f t="shared" si="5"/>
        <v>4.382922543436322</v>
      </c>
      <c r="P95" s="47">
        <f t="shared" si="6"/>
        <v>454.8650235070786</v>
      </c>
      <c r="Q95" s="30">
        <f t="shared" si="7"/>
        <v>17.53169017374529</v>
      </c>
      <c r="R95" s="47">
        <f t="shared" si="8"/>
        <v>90.97300470141572</v>
      </c>
      <c r="S95" s="30">
        <f t="shared" si="9"/>
        <v>3.5063380347490494</v>
      </c>
      <c r="T95" s="33" t="s">
        <v>23</v>
      </c>
    </row>
    <row r="96" spans="1:20" ht="24.75" customHeight="1">
      <c r="A96" s="48" t="s">
        <v>133</v>
      </c>
      <c r="B96" s="54" t="s">
        <v>134</v>
      </c>
      <c r="C96" s="36">
        <v>628</v>
      </c>
      <c r="D96" s="37">
        <v>625.8091207680156</v>
      </c>
      <c r="E96" s="38">
        <v>5.5</v>
      </c>
      <c r="F96" s="39">
        <v>0</v>
      </c>
      <c r="G96" s="40">
        <v>0</v>
      </c>
      <c r="H96" s="41">
        <f t="shared" si="0"/>
        <v>5.5</v>
      </c>
      <c r="I96" s="42">
        <f t="shared" si="1"/>
        <v>0</v>
      </c>
      <c r="J96" s="43">
        <f t="shared" si="2"/>
        <v>5.5</v>
      </c>
      <c r="K96" s="44">
        <v>1</v>
      </c>
      <c r="L96" s="45">
        <v>1</v>
      </c>
      <c r="M96" s="46">
        <f t="shared" si="3"/>
        <v>6.5</v>
      </c>
      <c r="N96" s="29">
        <f t="shared" si="4"/>
        <v>113.78347650327557</v>
      </c>
      <c r="O96" s="30">
        <f t="shared" si="5"/>
        <v>-0.3983416785426215</v>
      </c>
      <c r="P96" s="47">
        <f t="shared" si="6"/>
        <v>625.8091207680156</v>
      </c>
      <c r="Q96" s="30">
        <f t="shared" si="7"/>
        <v>-2.190879231984354</v>
      </c>
      <c r="R96" s="47">
        <f t="shared" si="8"/>
        <v>96.2783262720024</v>
      </c>
      <c r="S96" s="30">
        <f t="shared" si="9"/>
        <v>-0.3370583433822105</v>
      </c>
      <c r="T96" s="33"/>
    </row>
    <row r="97" spans="1:20" ht="24.75" customHeight="1">
      <c r="A97" s="48" t="s">
        <v>33</v>
      </c>
      <c r="B97" s="53" t="s">
        <v>135</v>
      </c>
      <c r="C97" s="36">
        <v>479</v>
      </c>
      <c r="D97" s="37">
        <v>516.0798338325106</v>
      </c>
      <c r="E97" s="38">
        <v>4.5</v>
      </c>
      <c r="F97" s="39">
        <v>0</v>
      </c>
      <c r="G97" s="22">
        <v>0</v>
      </c>
      <c r="H97" s="41">
        <f t="shared" si="0"/>
        <v>4.5</v>
      </c>
      <c r="I97" s="42">
        <f t="shared" si="1"/>
        <v>0</v>
      </c>
      <c r="J97" s="43">
        <f t="shared" si="2"/>
        <v>4.5</v>
      </c>
      <c r="K97" s="44">
        <v>0.5</v>
      </c>
      <c r="L97" s="45">
        <v>0.5</v>
      </c>
      <c r="M97" s="46">
        <f t="shared" si="3"/>
        <v>5</v>
      </c>
      <c r="N97" s="29">
        <f t="shared" si="4"/>
        <v>114.6844075183357</v>
      </c>
      <c r="O97" s="30">
        <f t="shared" si="5"/>
        <v>8.23996307389126</v>
      </c>
      <c r="P97" s="47">
        <f t="shared" si="6"/>
        <v>1032.1596676650213</v>
      </c>
      <c r="Q97" s="30">
        <f t="shared" si="7"/>
        <v>74.15966766502129</v>
      </c>
      <c r="R97" s="47">
        <f t="shared" si="8"/>
        <v>103.21596676650213</v>
      </c>
      <c r="S97" s="30">
        <f t="shared" si="9"/>
        <v>7.415966766502137</v>
      </c>
      <c r="T97" s="33"/>
    </row>
    <row r="98" spans="1:20" ht="24.75" customHeight="1">
      <c r="A98" s="49" t="s">
        <v>136</v>
      </c>
      <c r="B98" s="50" t="s">
        <v>137</v>
      </c>
      <c r="C98" s="36">
        <v>500</v>
      </c>
      <c r="D98" s="37">
        <v>576.3936</v>
      </c>
      <c r="E98" s="38">
        <v>5</v>
      </c>
      <c r="F98" s="39">
        <v>0</v>
      </c>
      <c r="G98" s="22">
        <v>0</v>
      </c>
      <c r="H98" s="41">
        <f t="shared" si="0"/>
        <v>5</v>
      </c>
      <c r="I98" s="42">
        <f t="shared" si="1"/>
        <v>0</v>
      </c>
      <c r="J98" s="43">
        <f t="shared" si="2"/>
        <v>5</v>
      </c>
      <c r="K98" s="44">
        <v>0</v>
      </c>
      <c r="L98" s="45">
        <v>0</v>
      </c>
      <c r="M98" s="46">
        <f t="shared" si="3"/>
        <v>5</v>
      </c>
      <c r="N98" s="29">
        <f t="shared" si="4"/>
        <v>115.27871999999999</v>
      </c>
      <c r="O98" s="30">
        <f t="shared" si="5"/>
        <v>15.278719999999993</v>
      </c>
      <c r="P98" s="47" t="e">
        <f t="shared" si="6"/>
        <v>#DIV/0!</v>
      </c>
      <c r="Q98" s="30" t="e">
        <f t="shared" si="7"/>
        <v>#DIV/0!</v>
      </c>
      <c r="R98" s="47">
        <f t="shared" si="8"/>
        <v>115.27871999999999</v>
      </c>
      <c r="S98" s="30">
        <f t="shared" si="9"/>
        <v>15.278719999999993</v>
      </c>
      <c r="T98" s="33"/>
    </row>
    <row r="99" spans="1:20" ht="24.75" customHeight="1">
      <c r="A99" s="34" t="s">
        <v>138</v>
      </c>
      <c r="B99" s="52" t="s">
        <v>139</v>
      </c>
      <c r="C99" s="36">
        <v>734</v>
      </c>
      <c r="D99" s="37">
        <v>751.5423736636237</v>
      </c>
      <c r="E99" s="38">
        <v>6.5</v>
      </c>
      <c r="F99" s="39">
        <v>0</v>
      </c>
      <c r="G99" s="22">
        <v>0</v>
      </c>
      <c r="H99" s="41">
        <f t="shared" si="0"/>
        <v>6.5</v>
      </c>
      <c r="I99" s="42">
        <f t="shared" si="1"/>
        <v>0</v>
      </c>
      <c r="J99" s="43">
        <f t="shared" si="2"/>
        <v>6.5</v>
      </c>
      <c r="K99" s="44">
        <v>0.5</v>
      </c>
      <c r="L99" s="45">
        <v>0.5</v>
      </c>
      <c r="M99" s="46">
        <f t="shared" si="3"/>
        <v>7</v>
      </c>
      <c r="N99" s="29">
        <f t="shared" si="4"/>
        <v>115.62190364055749</v>
      </c>
      <c r="O99" s="30">
        <f t="shared" si="5"/>
        <v>2.6988267174805713</v>
      </c>
      <c r="P99" s="47">
        <f t="shared" si="6"/>
        <v>1503.0847473272474</v>
      </c>
      <c r="Q99" s="30">
        <f t="shared" si="7"/>
        <v>35.08474732724744</v>
      </c>
      <c r="R99" s="47">
        <f t="shared" si="8"/>
        <v>107.36319623766053</v>
      </c>
      <c r="S99" s="30">
        <f t="shared" si="9"/>
        <v>2.5060533805176703</v>
      </c>
      <c r="T99" s="33"/>
    </row>
    <row r="100" spans="1:20" ht="24.75" customHeight="1">
      <c r="A100" s="48" t="s">
        <v>140</v>
      </c>
      <c r="B100" s="52" t="s">
        <v>71</v>
      </c>
      <c r="C100" s="36">
        <v>743</v>
      </c>
      <c r="D100" s="37">
        <v>755.7051316759786</v>
      </c>
      <c r="E100" s="38">
        <v>6.5</v>
      </c>
      <c r="F100" s="39">
        <v>0</v>
      </c>
      <c r="G100" s="22">
        <v>0</v>
      </c>
      <c r="H100" s="41">
        <f t="shared" si="0"/>
        <v>6.5</v>
      </c>
      <c r="I100" s="42">
        <f t="shared" si="1"/>
        <v>0</v>
      </c>
      <c r="J100" s="43">
        <f t="shared" si="2"/>
        <v>6.5</v>
      </c>
      <c r="K100" s="44">
        <v>0.5</v>
      </c>
      <c r="L100" s="45">
        <v>0.5</v>
      </c>
      <c r="M100" s="46">
        <f t="shared" si="3"/>
        <v>7</v>
      </c>
      <c r="N100" s="29">
        <f t="shared" si="4"/>
        <v>116.26232795015055</v>
      </c>
      <c r="O100" s="30">
        <f t="shared" si="5"/>
        <v>1.9546356424582427</v>
      </c>
      <c r="P100" s="47">
        <f t="shared" si="6"/>
        <v>1511.4102633519572</v>
      </c>
      <c r="Q100" s="30">
        <f t="shared" si="7"/>
        <v>25.410263351957155</v>
      </c>
      <c r="R100" s="47">
        <f t="shared" si="8"/>
        <v>107.95787595371122</v>
      </c>
      <c r="S100" s="30">
        <f t="shared" si="9"/>
        <v>1.8150188108540846</v>
      </c>
      <c r="T100" s="33"/>
    </row>
    <row r="101" spans="1:20" ht="24.75" customHeight="1">
      <c r="A101" s="34" t="s">
        <v>111</v>
      </c>
      <c r="B101" s="52" t="s">
        <v>141</v>
      </c>
      <c r="C101" s="36">
        <v>943</v>
      </c>
      <c r="D101" s="37">
        <v>939.4960486266572</v>
      </c>
      <c r="E101" s="38">
        <v>8</v>
      </c>
      <c r="F101" s="39">
        <v>0</v>
      </c>
      <c r="G101" s="40">
        <v>0</v>
      </c>
      <c r="H101" s="41">
        <f t="shared" si="0"/>
        <v>8</v>
      </c>
      <c r="I101" s="42">
        <f t="shared" si="1"/>
        <v>0</v>
      </c>
      <c r="J101" s="43">
        <f t="shared" si="2"/>
        <v>8</v>
      </c>
      <c r="K101" s="44">
        <v>1</v>
      </c>
      <c r="L101" s="45">
        <v>1</v>
      </c>
      <c r="M101" s="46">
        <f t="shared" si="3"/>
        <v>9</v>
      </c>
      <c r="N101" s="29">
        <f t="shared" si="4"/>
        <v>117.43700607833215</v>
      </c>
      <c r="O101" s="30">
        <f t="shared" si="5"/>
        <v>-0.43799392166785367</v>
      </c>
      <c r="P101" s="47">
        <f t="shared" si="6"/>
        <v>939.4960486266572</v>
      </c>
      <c r="Q101" s="30">
        <f t="shared" si="7"/>
        <v>-3.5039513733428294</v>
      </c>
      <c r="R101" s="47">
        <f t="shared" si="8"/>
        <v>104.38844984740635</v>
      </c>
      <c r="S101" s="30">
        <f t="shared" si="9"/>
        <v>-0.3893279303714223</v>
      </c>
      <c r="T101" s="33"/>
    </row>
    <row r="102" spans="1:20" ht="24.75" customHeight="1">
      <c r="A102" s="48" t="s">
        <v>125</v>
      </c>
      <c r="B102" s="53" t="s">
        <v>51</v>
      </c>
      <c r="C102" s="36">
        <v>571</v>
      </c>
      <c r="D102" s="37">
        <v>589.5706665676506</v>
      </c>
      <c r="E102" s="38">
        <v>5</v>
      </c>
      <c r="F102" s="39">
        <v>0</v>
      </c>
      <c r="G102" s="22">
        <v>0</v>
      </c>
      <c r="H102" s="41">
        <f t="shared" si="0"/>
        <v>5</v>
      </c>
      <c r="I102" s="42">
        <f t="shared" si="1"/>
        <v>0</v>
      </c>
      <c r="J102" s="43">
        <f t="shared" si="2"/>
        <v>5</v>
      </c>
      <c r="K102" s="44">
        <v>1</v>
      </c>
      <c r="L102" s="45">
        <v>1</v>
      </c>
      <c r="M102" s="46">
        <f t="shared" si="3"/>
        <v>6</v>
      </c>
      <c r="N102" s="29">
        <f t="shared" si="4"/>
        <v>117.91413331353013</v>
      </c>
      <c r="O102" s="30">
        <f t="shared" si="5"/>
        <v>3.7141333135301267</v>
      </c>
      <c r="P102" s="47">
        <f t="shared" si="6"/>
        <v>589.5706665676506</v>
      </c>
      <c r="Q102" s="30">
        <f t="shared" si="7"/>
        <v>18.57066656765062</v>
      </c>
      <c r="R102" s="47">
        <f t="shared" si="8"/>
        <v>98.2617777612751</v>
      </c>
      <c r="S102" s="30">
        <f t="shared" si="9"/>
        <v>3.095111094608427</v>
      </c>
      <c r="T102" s="33"/>
    </row>
    <row r="103" spans="1:20" ht="24.75" customHeight="1">
      <c r="A103" s="34" t="s">
        <v>89</v>
      </c>
      <c r="B103" s="52" t="s">
        <v>142</v>
      </c>
      <c r="C103" s="36">
        <v>566</v>
      </c>
      <c r="D103" s="37">
        <v>535.224279964719</v>
      </c>
      <c r="E103" s="38">
        <v>4.5</v>
      </c>
      <c r="F103" s="39">
        <v>0</v>
      </c>
      <c r="G103" s="40">
        <v>0</v>
      </c>
      <c r="H103" s="41">
        <f t="shared" si="0"/>
        <v>4.5</v>
      </c>
      <c r="I103" s="42">
        <f t="shared" si="1"/>
        <v>0</v>
      </c>
      <c r="J103" s="43">
        <f t="shared" si="2"/>
        <v>4.5</v>
      </c>
      <c r="K103" s="44">
        <v>1.5</v>
      </c>
      <c r="L103" s="45">
        <v>1.5</v>
      </c>
      <c r="M103" s="46">
        <f t="shared" si="3"/>
        <v>6</v>
      </c>
      <c r="N103" s="29">
        <f t="shared" si="4"/>
        <v>118.93872888104868</v>
      </c>
      <c r="O103" s="30">
        <f t="shared" si="5"/>
        <v>-6.839048896729096</v>
      </c>
      <c r="P103" s="47">
        <f t="shared" si="6"/>
        <v>356.816186643146</v>
      </c>
      <c r="Q103" s="30">
        <f t="shared" si="7"/>
        <v>-20.517146690187303</v>
      </c>
      <c r="R103" s="47">
        <f t="shared" si="8"/>
        <v>89.2040466607865</v>
      </c>
      <c r="S103" s="30">
        <f t="shared" si="9"/>
        <v>-5.129286672546826</v>
      </c>
      <c r="T103" s="33" t="s">
        <v>23</v>
      </c>
    </row>
    <row r="104" spans="1:20" ht="24.75" customHeight="1">
      <c r="A104" s="48" t="s">
        <v>143</v>
      </c>
      <c r="B104" s="53" t="s">
        <v>144</v>
      </c>
      <c r="C104" s="36">
        <v>523</v>
      </c>
      <c r="D104" s="37">
        <v>538.9503386094912</v>
      </c>
      <c r="E104" s="38">
        <v>4.5</v>
      </c>
      <c r="F104" s="39">
        <v>0</v>
      </c>
      <c r="G104" s="22">
        <v>0</v>
      </c>
      <c r="H104" s="41">
        <f t="shared" si="0"/>
        <v>4.5</v>
      </c>
      <c r="I104" s="42">
        <f t="shared" si="1"/>
        <v>0</v>
      </c>
      <c r="J104" s="43">
        <f t="shared" si="2"/>
        <v>4.5</v>
      </c>
      <c r="K104" s="44">
        <v>0.5</v>
      </c>
      <c r="L104" s="45">
        <v>0.5</v>
      </c>
      <c r="M104" s="46">
        <f t="shared" si="3"/>
        <v>5</v>
      </c>
      <c r="N104" s="29">
        <f t="shared" si="4"/>
        <v>119.76674191322026</v>
      </c>
      <c r="O104" s="30">
        <f t="shared" si="5"/>
        <v>3.5445196909980297</v>
      </c>
      <c r="P104" s="47">
        <f t="shared" si="6"/>
        <v>1077.9006772189823</v>
      </c>
      <c r="Q104" s="30">
        <f t="shared" si="7"/>
        <v>31.90067721898231</v>
      </c>
      <c r="R104" s="47">
        <f t="shared" si="8"/>
        <v>107.79006772189823</v>
      </c>
      <c r="S104" s="30">
        <f t="shared" si="9"/>
        <v>3.190067721898231</v>
      </c>
      <c r="T104" s="33"/>
    </row>
    <row r="105" spans="1:20" ht="24.75" customHeight="1">
      <c r="A105" s="34" t="s">
        <v>89</v>
      </c>
      <c r="B105" s="52" t="s">
        <v>145</v>
      </c>
      <c r="C105" s="36">
        <v>682</v>
      </c>
      <c r="D105" s="37">
        <v>665.5057239327583</v>
      </c>
      <c r="E105" s="38">
        <v>5.5</v>
      </c>
      <c r="F105" s="39">
        <v>0</v>
      </c>
      <c r="G105" s="40">
        <v>0</v>
      </c>
      <c r="H105" s="41">
        <f t="shared" si="0"/>
        <v>5.5</v>
      </c>
      <c r="I105" s="42">
        <f t="shared" si="1"/>
        <v>0</v>
      </c>
      <c r="J105" s="43">
        <f t="shared" si="2"/>
        <v>5.5</v>
      </c>
      <c r="K105" s="44">
        <v>0.5</v>
      </c>
      <c r="L105" s="45">
        <v>0.5</v>
      </c>
      <c r="M105" s="46">
        <f t="shared" si="3"/>
        <v>6</v>
      </c>
      <c r="N105" s="29">
        <f t="shared" si="4"/>
        <v>121.00104071504697</v>
      </c>
      <c r="O105" s="30">
        <f t="shared" si="5"/>
        <v>-2.998959284953031</v>
      </c>
      <c r="P105" s="47">
        <f t="shared" si="6"/>
        <v>1331.0114478655166</v>
      </c>
      <c r="Q105" s="30">
        <f t="shared" si="7"/>
        <v>-32.98855213448337</v>
      </c>
      <c r="R105" s="47">
        <f t="shared" si="8"/>
        <v>110.91762065545971</v>
      </c>
      <c r="S105" s="30">
        <f t="shared" si="9"/>
        <v>-2.749046011206957</v>
      </c>
      <c r="T105" s="33"/>
    </row>
    <row r="106" spans="1:20" ht="24.75" customHeight="1">
      <c r="A106" s="34" t="s">
        <v>28</v>
      </c>
      <c r="B106" s="52" t="s">
        <v>146</v>
      </c>
      <c r="C106" s="36">
        <v>618</v>
      </c>
      <c r="D106" s="37">
        <v>665.9130849462366</v>
      </c>
      <c r="E106" s="38">
        <v>5.5</v>
      </c>
      <c r="F106" s="39">
        <v>0</v>
      </c>
      <c r="G106" s="51">
        <v>0</v>
      </c>
      <c r="H106" s="41">
        <f t="shared" si="0"/>
        <v>5.5</v>
      </c>
      <c r="I106" s="42">
        <f t="shared" si="1"/>
        <v>0</v>
      </c>
      <c r="J106" s="43">
        <f t="shared" si="2"/>
        <v>5.5</v>
      </c>
      <c r="K106" s="44">
        <v>0.5</v>
      </c>
      <c r="L106" s="45">
        <v>0.5</v>
      </c>
      <c r="M106" s="46">
        <f t="shared" si="3"/>
        <v>6</v>
      </c>
      <c r="N106" s="29">
        <f t="shared" si="4"/>
        <v>121.0751063538612</v>
      </c>
      <c r="O106" s="30">
        <f t="shared" si="5"/>
        <v>8.711469990224842</v>
      </c>
      <c r="P106" s="47">
        <f t="shared" si="6"/>
        <v>1331.8261698924732</v>
      </c>
      <c r="Q106" s="30">
        <f t="shared" si="7"/>
        <v>95.82616989247322</v>
      </c>
      <c r="R106" s="47">
        <f t="shared" si="8"/>
        <v>110.9855141577061</v>
      </c>
      <c r="S106" s="30">
        <f t="shared" si="9"/>
        <v>7.985514157706106</v>
      </c>
      <c r="T106" s="33"/>
    </row>
    <row r="107" spans="1:20" ht="24.75" customHeight="1">
      <c r="A107" s="48" t="s">
        <v>143</v>
      </c>
      <c r="B107" s="53" t="s">
        <v>147</v>
      </c>
      <c r="C107" s="36">
        <v>658</v>
      </c>
      <c r="D107" s="37">
        <v>667.8948077461469</v>
      </c>
      <c r="E107" s="38">
        <v>5.5</v>
      </c>
      <c r="F107" s="39">
        <v>0</v>
      </c>
      <c r="G107" s="57">
        <v>0</v>
      </c>
      <c r="H107" s="41">
        <f t="shared" si="0"/>
        <v>5.5</v>
      </c>
      <c r="I107" s="42">
        <f t="shared" si="1"/>
        <v>0</v>
      </c>
      <c r="J107" s="43">
        <f t="shared" si="2"/>
        <v>5.5</v>
      </c>
      <c r="K107" s="44">
        <v>0.5</v>
      </c>
      <c r="L107" s="45">
        <v>0.5</v>
      </c>
      <c r="M107" s="46">
        <f t="shared" si="3"/>
        <v>6</v>
      </c>
      <c r="N107" s="29">
        <f t="shared" si="4"/>
        <v>121.43541959020853</v>
      </c>
      <c r="O107" s="30">
        <f t="shared" si="5"/>
        <v>1.799055953844885</v>
      </c>
      <c r="P107" s="47">
        <f t="shared" si="6"/>
        <v>1335.7896154922937</v>
      </c>
      <c r="Q107" s="30">
        <f t="shared" si="7"/>
        <v>19.789615492293706</v>
      </c>
      <c r="R107" s="47">
        <f t="shared" si="8"/>
        <v>111.31580129102447</v>
      </c>
      <c r="S107" s="30">
        <f t="shared" si="9"/>
        <v>1.6491346243577993</v>
      </c>
      <c r="T107" s="58"/>
    </row>
    <row r="108" spans="1:20" ht="24.75" customHeight="1">
      <c r="A108" s="34" t="s">
        <v>127</v>
      </c>
      <c r="B108" s="52" t="s">
        <v>148</v>
      </c>
      <c r="C108" s="36">
        <v>474</v>
      </c>
      <c r="D108" s="37">
        <v>491.65687081708313</v>
      </c>
      <c r="E108" s="38">
        <v>4</v>
      </c>
      <c r="F108" s="39">
        <v>0</v>
      </c>
      <c r="G108" s="22">
        <v>0</v>
      </c>
      <c r="H108" s="41">
        <f t="shared" si="0"/>
        <v>4</v>
      </c>
      <c r="I108" s="42">
        <f t="shared" si="1"/>
        <v>0</v>
      </c>
      <c r="J108" s="43">
        <f t="shared" si="2"/>
        <v>4</v>
      </c>
      <c r="K108" s="44">
        <v>0.5</v>
      </c>
      <c r="L108" s="45">
        <v>0.5</v>
      </c>
      <c r="M108" s="46">
        <f t="shared" si="3"/>
        <v>4.5</v>
      </c>
      <c r="N108" s="29">
        <f t="shared" si="4"/>
        <v>122.91421770427078</v>
      </c>
      <c r="O108" s="30">
        <f t="shared" si="5"/>
        <v>4.414217704270783</v>
      </c>
      <c r="P108" s="47">
        <f t="shared" si="6"/>
        <v>983.3137416341663</v>
      </c>
      <c r="Q108" s="30">
        <f t="shared" si="7"/>
        <v>35.31374163416626</v>
      </c>
      <c r="R108" s="47">
        <f t="shared" si="8"/>
        <v>109.25708240379625</v>
      </c>
      <c r="S108" s="30">
        <f t="shared" si="9"/>
        <v>3.923749070462918</v>
      </c>
      <c r="T108" s="33"/>
    </row>
    <row r="109" spans="1:20" ht="24.75" customHeight="1">
      <c r="A109" s="34" t="s">
        <v>127</v>
      </c>
      <c r="B109" s="52" t="s">
        <v>115</v>
      </c>
      <c r="C109" s="36">
        <v>667</v>
      </c>
      <c r="D109" s="37">
        <v>676.0600959241425</v>
      </c>
      <c r="E109" s="38">
        <v>5.5</v>
      </c>
      <c r="F109" s="39">
        <v>0</v>
      </c>
      <c r="G109" s="40">
        <v>0</v>
      </c>
      <c r="H109" s="41">
        <f t="shared" si="0"/>
        <v>5.5</v>
      </c>
      <c r="I109" s="42">
        <f t="shared" si="1"/>
        <v>0</v>
      </c>
      <c r="J109" s="43">
        <f t="shared" si="2"/>
        <v>5.5</v>
      </c>
      <c r="K109" s="44">
        <v>0.5</v>
      </c>
      <c r="L109" s="45">
        <v>0.5</v>
      </c>
      <c r="M109" s="46">
        <f t="shared" si="3"/>
        <v>6</v>
      </c>
      <c r="N109" s="29">
        <f t="shared" si="4"/>
        <v>122.92001744075318</v>
      </c>
      <c r="O109" s="30">
        <f t="shared" si="5"/>
        <v>1.6472901680259184</v>
      </c>
      <c r="P109" s="47">
        <f t="shared" si="6"/>
        <v>1352.120191848285</v>
      </c>
      <c r="Q109" s="30">
        <f t="shared" si="7"/>
        <v>18.120191848285003</v>
      </c>
      <c r="R109" s="47">
        <f t="shared" si="8"/>
        <v>112.67668265402375</v>
      </c>
      <c r="S109" s="30">
        <f t="shared" si="9"/>
        <v>1.5100159873570789</v>
      </c>
      <c r="T109" s="33"/>
    </row>
    <row r="110" spans="1:20" ht="24.75" customHeight="1">
      <c r="A110" s="34" t="s">
        <v>89</v>
      </c>
      <c r="B110" s="52" t="s">
        <v>149</v>
      </c>
      <c r="C110" s="36">
        <v>479</v>
      </c>
      <c r="D110" s="37">
        <v>498.0452401896105</v>
      </c>
      <c r="E110" s="38">
        <v>4</v>
      </c>
      <c r="F110" s="39">
        <v>0</v>
      </c>
      <c r="G110" s="40">
        <v>0</v>
      </c>
      <c r="H110" s="41">
        <f t="shared" si="0"/>
        <v>4</v>
      </c>
      <c r="I110" s="42">
        <f t="shared" si="1"/>
        <v>0</v>
      </c>
      <c r="J110" s="43">
        <f t="shared" si="2"/>
        <v>4</v>
      </c>
      <c r="K110" s="44">
        <v>0.5</v>
      </c>
      <c r="L110" s="45">
        <v>0.5</v>
      </c>
      <c r="M110" s="46">
        <f t="shared" si="3"/>
        <v>4.5</v>
      </c>
      <c r="N110" s="29">
        <f t="shared" si="4"/>
        <v>124.51131004740263</v>
      </c>
      <c r="O110" s="30">
        <f t="shared" si="5"/>
        <v>4.761310047402631</v>
      </c>
      <c r="P110" s="47">
        <f t="shared" si="6"/>
        <v>996.090480379221</v>
      </c>
      <c r="Q110" s="30">
        <f t="shared" si="7"/>
        <v>38.09048037922105</v>
      </c>
      <c r="R110" s="47">
        <f t="shared" si="8"/>
        <v>110.67672004213567</v>
      </c>
      <c r="S110" s="30">
        <f t="shared" si="9"/>
        <v>4.232275597691228</v>
      </c>
      <c r="T110" s="33"/>
    </row>
    <row r="111" spans="1:20" ht="24.75" customHeight="1">
      <c r="A111" s="34" t="s">
        <v>28</v>
      </c>
      <c r="B111" s="52" t="s">
        <v>150</v>
      </c>
      <c r="C111" s="36">
        <v>652</v>
      </c>
      <c r="D111" s="37">
        <v>693.5648419746487</v>
      </c>
      <c r="E111" s="38">
        <v>5.5</v>
      </c>
      <c r="F111" s="39">
        <v>0</v>
      </c>
      <c r="G111" s="51">
        <v>0</v>
      </c>
      <c r="H111" s="41">
        <f t="shared" si="0"/>
        <v>5.5</v>
      </c>
      <c r="I111" s="42">
        <f t="shared" si="1"/>
        <v>0</v>
      </c>
      <c r="J111" s="43">
        <f t="shared" si="2"/>
        <v>5.5</v>
      </c>
      <c r="K111" s="44">
        <v>1.5</v>
      </c>
      <c r="L111" s="45">
        <v>1.5</v>
      </c>
      <c r="M111" s="46">
        <f t="shared" si="3"/>
        <v>7</v>
      </c>
      <c r="N111" s="29">
        <f t="shared" si="4"/>
        <v>126.10269854084522</v>
      </c>
      <c r="O111" s="30">
        <f t="shared" si="5"/>
        <v>7.557243995390678</v>
      </c>
      <c r="P111" s="47">
        <f t="shared" si="6"/>
        <v>462.3765613164325</v>
      </c>
      <c r="Q111" s="30">
        <f t="shared" si="7"/>
        <v>27.70989464976583</v>
      </c>
      <c r="R111" s="47">
        <f t="shared" si="8"/>
        <v>99.08069171066411</v>
      </c>
      <c r="S111" s="30">
        <f t="shared" si="9"/>
        <v>5.9378345678069735</v>
      </c>
      <c r="T111" s="33" t="s">
        <v>23</v>
      </c>
    </row>
    <row r="112" spans="1:20" ht="24.75" customHeight="1">
      <c r="A112" s="48" t="s">
        <v>39</v>
      </c>
      <c r="B112" s="53" t="s">
        <v>141</v>
      </c>
      <c r="C112" s="36">
        <v>693</v>
      </c>
      <c r="D112" s="37">
        <v>693.921007083579</v>
      </c>
      <c r="E112" s="38">
        <v>5.5</v>
      </c>
      <c r="F112" s="39">
        <v>0</v>
      </c>
      <c r="G112" s="22">
        <v>0</v>
      </c>
      <c r="H112" s="41">
        <f t="shared" si="0"/>
        <v>5.5</v>
      </c>
      <c r="I112" s="42">
        <f t="shared" si="1"/>
        <v>0</v>
      </c>
      <c r="J112" s="43">
        <f t="shared" si="2"/>
        <v>5.5</v>
      </c>
      <c r="K112" s="44">
        <v>0.5</v>
      </c>
      <c r="L112" s="45">
        <v>0.5</v>
      </c>
      <c r="M112" s="46">
        <f t="shared" si="3"/>
        <v>6</v>
      </c>
      <c r="N112" s="29">
        <f t="shared" si="4"/>
        <v>126.16745583337799</v>
      </c>
      <c r="O112" s="30">
        <f t="shared" si="5"/>
        <v>0.16745583337798564</v>
      </c>
      <c r="P112" s="47">
        <f t="shared" si="6"/>
        <v>1387.842014167158</v>
      </c>
      <c r="Q112" s="30">
        <f t="shared" si="7"/>
        <v>1.842014167157913</v>
      </c>
      <c r="R112" s="47">
        <f t="shared" si="8"/>
        <v>115.65350118059649</v>
      </c>
      <c r="S112" s="30">
        <f t="shared" si="9"/>
        <v>0.15350118059649276</v>
      </c>
      <c r="T112" s="33"/>
    </row>
    <row r="113" spans="1:20" ht="24.75" customHeight="1">
      <c r="A113" s="34" t="s">
        <v>151</v>
      </c>
      <c r="B113" s="53" t="s">
        <v>152</v>
      </c>
      <c r="C113" s="36">
        <v>531</v>
      </c>
      <c r="D113" s="37">
        <v>506.7504165314292</v>
      </c>
      <c r="E113" s="38">
        <v>4</v>
      </c>
      <c r="F113" s="39">
        <v>0</v>
      </c>
      <c r="G113" s="40">
        <v>0</v>
      </c>
      <c r="H113" s="41">
        <f t="shared" si="0"/>
        <v>4</v>
      </c>
      <c r="I113" s="42">
        <f t="shared" si="1"/>
        <v>0</v>
      </c>
      <c r="J113" s="43">
        <f t="shared" si="2"/>
        <v>4</v>
      </c>
      <c r="K113" s="44">
        <v>0</v>
      </c>
      <c r="L113" s="45">
        <v>0</v>
      </c>
      <c r="M113" s="46">
        <f t="shared" si="3"/>
        <v>4</v>
      </c>
      <c r="N113" s="29">
        <f t="shared" si="4"/>
        <v>126.6876041328573</v>
      </c>
      <c r="O113" s="30">
        <f t="shared" si="5"/>
        <v>-6.062395867142698</v>
      </c>
      <c r="P113" s="47" t="e">
        <f t="shared" si="6"/>
        <v>#DIV/0!</v>
      </c>
      <c r="Q113" s="30" t="e">
        <f t="shared" si="7"/>
        <v>#DIV/0!</v>
      </c>
      <c r="R113" s="47">
        <f t="shared" si="8"/>
        <v>126.6876041328573</v>
      </c>
      <c r="S113" s="30">
        <f t="shared" si="9"/>
        <v>-6.062395867142698</v>
      </c>
      <c r="T113" s="33"/>
    </row>
    <row r="114" spans="1:20" ht="24.75" customHeight="1">
      <c r="A114" s="48" t="s">
        <v>39</v>
      </c>
      <c r="B114" s="53" t="s">
        <v>153</v>
      </c>
      <c r="C114" s="36">
        <v>655</v>
      </c>
      <c r="D114" s="37">
        <v>701.0005538827015</v>
      </c>
      <c r="E114" s="38">
        <v>5.5</v>
      </c>
      <c r="F114" s="39">
        <v>0</v>
      </c>
      <c r="G114" s="22">
        <v>0</v>
      </c>
      <c r="H114" s="41">
        <f t="shared" si="0"/>
        <v>5.5</v>
      </c>
      <c r="I114" s="42">
        <f t="shared" si="1"/>
        <v>0</v>
      </c>
      <c r="J114" s="43">
        <f t="shared" si="2"/>
        <v>5.5</v>
      </c>
      <c r="K114" s="44">
        <v>0.5</v>
      </c>
      <c r="L114" s="45">
        <v>0.5</v>
      </c>
      <c r="M114" s="46">
        <f t="shared" si="3"/>
        <v>6</v>
      </c>
      <c r="N114" s="29">
        <f t="shared" si="4"/>
        <v>127.45464616049118</v>
      </c>
      <c r="O114" s="30">
        <f t="shared" si="5"/>
        <v>8.363737069582086</v>
      </c>
      <c r="P114" s="47">
        <f t="shared" si="6"/>
        <v>1402.001107765403</v>
      </c>
      <c r="Q114" s="30">
        <f t="shared" si="7"/>
        <v>92.00110776540305</v>
      </c>
      <c r="R114" s="47">
        <f t="shared" si="8"/>
        <v>116.83342564711693</v>
      </c>
      <c r="S114" s="30">
        <f t="shared" si="9"/>
        <v>7.666758980450254</v>
      </c>
      <c r="T114" s="33"/>
    </row>
    <row r="115" spans="1:20" ht="24.75" customHeight="1">
      <c r="A115" s="34" t="s">
        <v>41</v>
      </c>
      <c r="B115" s="52" t="s">
        <v>154</v>
      </c>
      <c r="C115" s="36">
        <v>571</v>
      </c>
      <c r="D115" s="37">
        <v>574.3259994748771</v>
      </c>
      <c r="E115" s="38">
        <v>4.5</v>
      </c>
      <c r="F115" s="39">
        <v>0</v>
      </c>
      <c r="G115" s="22">
        <v>0</v>
      </c>
      <c r="H115" s="41">
        <f t="shared" si="0"/>
        <v>4.5</v>
      </c>
      <c r="I115" s="42">
        <f t="shared" si="1"/>
        <v>0</v>
      </c>
      <c r="J115" s="43">
        <f t="shared" si="2"/>
        <v>4.5</v>
      </c>
      <c r="K115" s="44">
        <v>0.5</v>
      </c>
      <c r="L115" s="45">
        <v>0.5</v>
      </c>
      <c r="M115" s="46">
        <f t="shared" si="3"/>
        <v>5</v>
      </c>
      <c r="N115" s="29">
        <f t="shared" si="4"/>
        <v>127.62799988330602</v>
      </c>
      <c r="O115" s="30">
        <f t="shared" si="5"/>
        <v>0.7391109944171319</v>
      </c>
      <c r="P115" s="47">
        <f t="shared" si="6"/>
        <v>1148.6519989497542</v>
      </c>
      <c r="Q115" s="30">
        <f t="shared" si="7"/>
        <v>6.651998949754216</v>
      </c>
      <c r="R115" s="47">
        <f t="shared" si="8"/>
        <v>114.86519989497542</v>
      </c>
      <c r="S115" s="30">
        <f t="shared" si="9"/>
        <v>0.6651998949754159</v>
      </c>
      <c r="T115" s="33"/>
    </row>
    <row r="116" spans="1:20" ht="24.75" customHeight="1">
      <c r="A116" s="48" t="s">
        <v>155</v>
      </c>
      <c r="B116" s="53" t="s">
        <v>156</v>
      </c>
      <c r="C116" s="36">
        <v>698</v>
      </c>
      <c r="D116" s="37">
        <v>703.255430269656</v>
      </c>
      <c r="E116" s="38">
        <v>5.5</v>
      </c>
      <c r="F116" s="39">
        <v>0</v>
      </c>
      <c r="G116" s="22">
        <v>0</v>
      </c>
      <c r="H116" s="41">
        <f t="shared" si="0"/>
        <v>5.5</v>
      </c>
      <c r="I116" s="42">
        <f t="shared" si="1"/>
        <v>0</v>
      </c>
      <c r="J116" s="43">
        <f t="shared" si="2"/>
        <v>5.5</v>
      </c>
      <c r="K116" s="44">
        <v>0.5</v>
      </c>
      <c r="L116" s="45">
        <v>0.5</v>
      </c>
      <c r="M116" s="46">
        <f t="shared" si="3"/>
        <v>6</v>
      </c>
      <c r="N116" s="29">
        <f t="shared" si="4"/>
        <v>127.864623685392</v>
      </c>
      <c r="O116" s="30">
        <f t="shared" si="5"/>
        <v>0.9555327763010979</v>
      </c>
      <c r="P116" s="47">
        <f t="shared" si="6"/>
        <v>1406.510860539312</v>
      </c>
      <c r="Q116" s="30">
        <f t="shared" si="7"/>
        <v>10.510860539312034</v>
      </c>
      <c r="R116" s="47">
        <f t="shared" si="8"/>
        <v>117.209238378276</v>
      </c>
      <c r="S116" s="30">
        <f t="shared" si="9"/>
        <v>0.8759050449426695</v>
      </c>
      <c r="T116" s="33"/>
    </row>
    <row r="117" spans="1:20" ht="24.75" customHeight="1">
      <c r="A117" s="34" t="s">
        <v>151</v>
      </c>
      <c r="B117" s="52" t="s">
        <v>157</v>
      </c>
      <c r="C117" s="36">
        <v>404</v>
      </c>
      <c r="D117" s="37">
        <v>452.560707125934</v>
      </c>
      <c r="E117" s="38">
        <v>3.5</v>
      </c>
      <c r="F117" s="39">
        <v>0</v>
      </c>
      <c r="G117" s="22">
        <v>0</v>
      </c>
      <c r="H117" s="41">
        <f t="shared" si="0"/>
        <v>3.5</v>
      </c>
      <c r="I117" s="42">
        <f t="shared" si="1"/>
        <v>0</v>
      </c>
      <c r="J117" s="43">
        <f t="shared" si="2"/>
        <v>3.5</v>
      </c>
      <c r="K117" s="44">
        <v>0.5</v>
      </c>
      <c r="L117" s="45">
        <v>0.5</v>
      </c>
      <c r="M117" s="46">
        <f t="shared" si="3"/>
        <v>4</v>
      </c>
      <c r="N117" s="29">
        <f t="shared" si="4"/>
        <v>129.30305917883828</v>
      </c>
      <c r="O117" s="30">
        <f t="shared" si="5"/>
        <v>13.874487750266852</v>
      </c>
      <c r="P117" s="47">
        <f t="shared" si="6"/>
        <v>905.121414251868</v>
      </c>
      <c r="Q117" s="30">
        <f t="shared" si="7"/>
        <v>97.12141425186803</v>
      </c>
      <c r="R117" s="47">
        <f t="shared" si="8"/>
        <v>113.1401767814835</v>
      </c>
      <c r="S117" s="30">
        <f t="shared" si="9"/>
        <v>12.140176781483504</v>
      </c>
      <c r="T117" s="33"/>
    </row>
    <row r="118" spans="1:20" ht="24.75" customHeight="1">
      <c r="A118" s="48" t="s">
        <v>64</v>
      </c>
      <c r="B118" s="52" t="s">
        <v>128</v>
      </c>
      <c r="C118" s="36">
        <v>450</v>
      </c>
      <c r="D118" s="37">
        <v>453.35189082928997</v>
      </c>
      <c r="E118" s="38">
        <v>3.5</v>
      </c>
      <c r="F118" s="39">
        <v>0</v>
      </c>
      <c r="G118" s="40">
        <v>0</v>
      </c>
      <c r="H118" s="41">
        <f t="shared" si="0"/>
        <v>3.5</v>
      </c>
      <c r="I118" s="42">
        <f t="shared" si="1"/>
        <v>0</v>
      </c>
      <c r="J118" s="43">
        <f t="shared" si="2"/>
        <v>3.5</v>
      </c>
      <c r="K118" s="44">
        <v>0.5</v>
      </c>
      <c r="L118" s="45">
        <v>0.5</v>
      </c>
      <c r="M118" s="46">
        <f t="shared" si="3"/>
        <v>4</v>
      </c>
      <c r="N118" s="29">
        <f t="shared" si="4"/>
        <v>129.5291116655114</v>
      </c>
      <c r="O118" s="30">
        <f t="shared" si="5"/>
        <v>0.9576830940828245</v>
      </c>
      <c r="P118" s="47">
        <f t="shared" si="6"/>
        <v>906.7037816585799</v>
      </c>
      <c r="Q118" s="30">
        <f t="shared" si="7"/>
        <v>6.703781658579942</v>
      </c>
      <c r="R118" s="47">
        <f t="shared" si="8"/>
        <v>113.33797270732249</v>
      </c>
      <c r="S118" s="30">
        <f t="shared" si="9"/>
        <v>0.8379727073224927</v>
      </c>
      <c r="T118" s="33"/>
    </row>
    <row r="119" spans="1:20" ht="24.75" customHeight="1">
      <c r="A119" s="34" t="s">
        <v>49</v>
      </c>
      <c r="B119" s="52" t="s">
        <v>158</v>
      </c>
      <c r="C119" s="36">
        <v>450</v>
      </c>
      <c r="D119" s="37">
        <v>456.51877066718544</v>
      </c>
      <c r="E119" s="38">
        <v>3.5</v>
      </c>
      <c r="F119" s="39">
        <v>0</v>
      </c>
      <c r="G119" s="22">
        <v>0</v>
      </c>
      <c r="H119" s="41">
        <f t="shared" si="0"/>
        <v>3.5</v>
      </c>
      <c r="I119" s="42">
        <f t="shared" si="1"/>
        <v>0</v>
      </c>
      <c r="J119" s="43">
        <f t="shared" si="2"/>
        <v>3.5</v>
      </c>
      <c r="K119" s="44">
        <v>1</v>
      </c>
      <c r="L119" s="45">
        <v>1</v>
      </c>
      <c r="M119" s="46">
        <f t="shared" si="3"/>
        <v>4.5</v>
      </c>
      <c r="N119" s="29">
        <f t="shared" si="4"/>
        <v>130.4339344763387</v>
      </c>
      <c r="O119" s="30">
        <f t="shared" si="5"/>
        <v>1.8625059049101083</v>
      </c>
      <c r="P119" s="47">
        <f t="shared" si="6"/>
        <v>456.51877066718544</v>
      </c>
      <c r="Q119" s="30">
        <f t="shared" si="7"/>
        <v>6.518770667185436</v>
      </c>
      <c r="R119" s="47">
        <f t="shared" si="8"/>
        <v>101.44861570381899</v>
      </c>
      <c r="S119" s="30">
        <f t="shared" si="9"/>
        <v>1.4486157038189873</v>
      </c>
      <c r="T119" s="33" t="s">
        <v>23</v>
      </c>
    </row>
    <row r="120" spans="1:20" ht="24.75" customHeight="1">
      <c r="A120" s="48" t="s">
        <v>116</v>
      </c>
      <c r="B120" s="53" t="s">
        <v>159</v>
      </c>
      <c r="C120" s="36">
        <v>928</v>
      </c>
      <c r="D120" s="37">
        <v>913.2298374206389</v>
      </c>
      <c r="E120" s="38">
        <v>7</v>
      </c>
      <c r="F120" s="39">
        <v>0</v>
      </c>
      <c r="G120" s="22">
        <v>0</v>
      </c>
      <c r="H120" s="41">
        <f t="shared" si="0"/>
        <v>7</v>
      </c>
      <c r="I120" s="42">
        <f t="shared" si="1"/>
        <v>0</v>
      </c>
      <c r="J120" s="43">
        <f t="shared" si="2"/>
        <v>7</v>
      </c>
      <c r="K120" s="44">
        <v>0.5</v>
      </c>
      <c r="L120" s="45">
        <v>0.5</v>
      </c>
      <c r="M120" s="46">
        <f t="shared" si="3"/>
        <v>7.5</v>
      </c>
      <c r="N120" s="29">
        <f t="shared" si="4"/>
        <v>130.46140534580556</v>
      </c>
      <c r="O120" s="30">
        <f t="shared" si="5"/>
        <v>-2.1100232256230242</v>
      </c>
      <c r="P120" s="47">
        <f t="shared" si="6"/>
        <v>1826.4596748412778</v>
      </c>
      <c r="Q120" s="30">
        <f t="shared" si="7"/>
        <v>-29.540325158722226</v>
      </c>
      <c r="R120" s="47">
        <f t="shared" si="8"/>
        <v>121.76397832275185</v>
      </c>
      <c r="S120" s="30">
        <f t="shared" si="9"/>
        <v>-1.9693550105814808</v>
      </c>
      <c r="T120" s="33"/>
    </row>
    <row r="121" spans="1:20" ht="24.75" customHeight="1">
      <c r="A121" s="48" t="s">
        <v>125</v>
      </c>
      <c r="B121" s="53" t="s">
        <v>160</v>
      </c>
      <c r="C121" s="36">
        <v>637</v>
      </c>
      <c r="D121" s="37">
        <v>672.2215125587117</v>
      </c>
      <c r="E121" s="38">
        <v>5</v>
      </c>
      <c r="F121" s="39">
        <v>0</v>
      </c>
      <c r="G121" s="22">
        <v>0</v>
      </c>
      <c r="H121" s="41">
        <f t="shared" si="0"/>
        <v>5</v>
      </c>
      <c r="I121" s="42">
        <f t="shared" si="1"/>
        <v>0</v>
      </c>
      <c r="J121" s="43">
        <f t="shared" si="2"/>
        <v>5</v>
      </c>
      <c r="K121" s="44">
        <v>0.5</v>
      </c>
      <c r="L121" s="45">
        <v>0.5</v>
      </c>
      <c r="M121" s="46">
        <f t="shared" si="3"/>
        <v>5.5</v>
      </c>
      <c r="N121" s="29">
        <f t="shared" si="4"/>
        <v>134.44430251174234</v>
      </c>
      <c r="O121" s="30">
        <f t="shared" si="5"/>
        <v>7.04430251174233</v>
      </c>
      <c r="P121" s="47">
        <f t="shared" si="6"/>
        <v>1344.4430251174233</v>
      </c>
      <c r="Q121" s="30">
        <f t="shared" si="7"/>
        <v>70.4430251174233</v>
      </c>
      <c r="R121" s="47">
        <f t="shared" si="8"/>
        <v>122.22209319249303</v>
      </c>
      <c r="S121" s="30">
        <f t="shared" si="9"/>
        <v>6.403911374311221</v>
      </c>
      <c r="T121" s="33"/>
    </row>
    <row r="122" spans="1:20" ht="24.75" customHeight="1">
      <c r="A122" s="34" t="s">
        <v>89</v>
      </c>
      <c r="B122" s="52" t="s">
        <v>102</v>
      </c>
      <c r="C122" s="36">
        <v>651</v>
      </c>
      <c r="D122" s="37">
        <v>678.1984163528425</v>
      </c>
      <c r="E122" s="38">
        <v>5</v>
      </c>
      <c r="F122" s="39">
        <v>0</v>
      </c>
      <c r="G122" s="40">
        <v>0</v>
      </c>
      <c r="H122" s="41">
        <f t="shared" si="0"/>
        <v>5</v>
      </c>
      <c r="I122" s="42">
        <f t="shared" si="1"/>
        <v>0</v>
      </c>
      <c r="J122" s="43">
        <f t="shared" si="2"/>
        <v>5</v>
      </c>
      <c r="K122" s="44">
        <v>1</v>
      </c>
      <c r="L122" s="45">
        <v>1</v>
      </c>
      <c r="M122" s="46">
        <f t="shared" si="3"/>
        <v>6</v>
      </c>
      <c r="N122" s="29">
        <f t="shared" si="4"/>
        <v>135.6396832705685</v>
      </c>
      <c r="O122" s="30">
        <f t="shared" si="5"/>
        <v>5.4396832705685085</v>
      </c>
      <c r="P122" s="47">
        <f t="shared" si="6"/>
        <v>678.1984163528425</v>
      </c>
      <c r="Q122" s="30">
        <f t="shared" si="7"/>
        <v>27.198416352842514</v>
      </c>
      <c r="R122" s="47">
        <f t="shared" si="8"/>
        <v>113.03306939214042</v>
      </c>
      <c r="S122" s="30">
        <f t="shared" si="9"/>
        <v>4.533069392140419</v>
      </c>
      <c r="T122" s="33" t="s">
        <v>23</v>
      </c>
    </row>
    <row r="123" spans="1:20" ht="24.75" customHeight="1">
      <c r="A123" s="34" t="s">
        <v>49</v>
      </c>
      <c r="B123" s="52" t="s">
        <v>161</v>
      </c>
      <c r="C123" s="36">
        <v>404</v>
      </c>
      <c r="D123" s="37">
        <v>409.05285866763666</v>
      </c>
      <c r="E123" s="38">
        <v>3</v>
      </c>
      <c r="F123" s="39">
        <v>0</v>
      </c>
      <c r="G123" s="22">
        <v>0</v>
      </c>
      <c r="H123" s="41">
        <f t="shared" si="0"/>
        <v>3</v>
      </c>
      <c r="I123" s="42">
        <f t="shared" si="1"/>
        <v>0</v>
      </c>
      <c r="J123" s="43">
        <f t="shared" si="2"/>
        <v>3</v>
      </c>
      <c r="K123" s="44">
        <v>1.5</v>
      </c>
      <c r="L123" s="45">
        <v>1.5</v>
      </c>
      <c r="M123" s="46">
        <f t="shared" si="3"/>
        <v>4.5</v>
      </c>
      <c r="N123" s="29">
        <f t="shared" si="4"/>
        <v>136.3509528892122</v>
      </c>
      <c r="O123" s="30">
        <f t="shared" si="5"/>
        <v>1.684286222545552</v>
      </c>
      <c r="P123" s="47">
        <f t="shared" si="6"/>
        <v>272.7019057784244</v>
      </c>
      <c r="Q123" s="30">
        <f t="shared" si="7"/>
        <v>3.368572445091104</v>
      </c>
      <c r="R123" s="47">
        <f t="shared" si="8"/>
        <v>90.90063525947481</v>
      </c>
      <c r="S123" s="30">
        <f t="shared" si="9"/>
        <v>1.1228574816970394</v>
      </c>
      <c r="T123" s="33"/>
    </row>
    <row r="124" spans="1:20" ht="24.75" customHeight="1">
      <c r="A124" s="48" t="s">
        <v>162</v>
      </c>
      <c r="B124" s="53" t="s">
        <v>163</v>
      </c>
      <c r="C124" s="36">
        <v>542</v>
      </c>
      <c r="D124" s="37">
        <v>572.7038313837443</v>
      </c>
      <c r="E124" s="38">
        <v>4</v>
      </c>
      <c r="F124" s="39">
        <v>0</v>
      </c>
      <c r="G124" s="22">
        <v>0</v>
      </c>
      <c r="H124" s="41">
        <f t="shared" si="0"/>
        <v>4</v>
      </c>
      <c r="I124" s="42">
        <f t="shared" si="1"/>
        <v>0</v>
      </c>
      <c r="J124" s="43">
        <f t="shared" si="2"/>
        <v>4</v>
      </c>
      <c r="K124" s="44">
        <v>0.5</v>
      </c>
      <c r="L124" s="45">
        <v>0.5</v>
      </c>
      <c r="M124" s="46">
        <f t="shared" si="3"/>
        <v>4.5</v>
      </c>
      <c r="N124" s="29">
        <f t="shared" si="4"/>
        <v>143.17595784593607</v>
      </c>
      <c r="O124" s="30">
        <f t="shared" si="5"/>
        <v>7.675957845936068</v>
      </c>
      <c r="P124" s="47">
        <f t="shared" si="6"/>
        <v>1145.4076627674885</v>
      </c>
      <c r="Q124" s="30">
        <f t="shared" si="7"/>
        <v>61.407662767488546</v>
      </c>
      <c r="R124" s="47">
        <f t="shared" si="8"/>
        <v>127.2675180852765</v>
      </c>
      <c r="S124" s="30">
        <f t="shared" si="9"/>
        <v>6.823073640832064</v>
      </c>
      <c r="T124" s="33"/>
    </row>
    <row r="125" spans="1:20" ht="24.75" customHeight="1">
      <c r="A125" s="34" t="s">
        <v>164</v>
      </c>
      <c r="B125" s="35" t="s">
        <v>165</v>
      </c>
      <c r="C125" s="36">
        <v>681</v>
      </c>
      <c r="D125" s="37">
        <v>738.952517938124</v>
      </c>
      <c r="E125" s="38">
        <v>5</v>
      </c>
      <c r="F125" s="39">
        <v>0</v>
      </c>
      <c r="G125" s="51">
        <v>0</v>
      </c>
      <c r="H125" s="41">
        <f t="shared" si="0"/>
        <v>5</v>
      </c>
      <c r="I125" s="42">
        <f t="shared" si="1"/>
        <v>0</v>
      </c>
      <c r="J125" s="43">
        <f t="shared" si="2"/>
        <v>5</v>
      </c>
      <c r="K125" s="44">
        <v>0.5</v>
      </c>
      <c r="L125" s="45">
        <v>0.5</v>
      </c>
      <c r="M125" s="46">
        <f t="shared" si="3"/>
        <v>5.5</v>
      </c>
      <c r="N125" s="29">
        <f t="shared" si="4"/>
        <v>147.79050358762478</v>
      </c>
      <c r="O125" s="30">
        <f t="shared" si="5"/>
        <v>11.590503587624795</v>
      </c>
      <c r="P125" s="47">
        <f t="shared" si="6"/>
        <v>1477.905035876248</v>
      </c>
      <c r="Q125" s="30">
        <f t="shared" si="7"/>
        <v>115.9050358762479</v>
      </c>
      <c r="R125" s="47">
        <f t="shared" si="8"/>
        <v>134.3550032614771</v>
      </c>
      <c r="S125" s="30">
        <f t="shared" si="9"/>
        <v>10.536821443295281</v>
      </c>
      <c r="T125" s="33"/>
    </row>
    <row r="126" spans="1:20" ht="24.75" customHeight="1">
      <c r="A126" s="59" t="s">
        <v>116</v>
      </c>
      <c r="B126" s="60" t="s">
        <v>74</v>
      </c>
      <c r="C126" s="61">
        <v>684</v>
      </c>
      <c r="D126" s="62">
        <v>685.3398830409358</v>
      </c>
      <c r="E126" s="63">
        <v>4.5</v>
      </c>
      <c r="F126" s="64">
        <v>0</v>
      </c>
      <c r="G126" s="40">
        <v>0</v>
      </c>
      <c r="H126" s="65">
        <f t="shared" si="0"/>
        <v>4.5</v>
      </c>
      <c r="I126" s="66">
        <f t="shared" si="1"/>
        <v>0</v>
      </c>
      <c r="J126" s="67">
        <f t="shared" si="2"/>
        <v>4.5</v>
      </c>
      <c r="K126" s="68">
        <v>0.5</v>
      </c>
      <c r="L126" s="69">
        <v>0.5</v>
      </c>
      <c r="M126" s="70">
        <f t="shared" si="3"/>
        <v>5</v>
      </c>
      <c r="N126" s="71">
        <f t="shared" si="4"/>
        <v>152.2977517868746</v>
      </c>
      <c r="O126" s="72">
        <f t="shared" si="5"/>
        <v>0.29775178687461334</v>
      </c>
      <c r="P126" s="73">
        <f t="shared" si="6"/>
        <v>1370.6797660818715</v>
      </c>
      <c r="Q126" s="72">
        <f t="shared" si="7"/>
        <v>2.6797660818715485</v>
      </c>
      <c r="R126" s="73">
        <f t="shared" si="8"/>
        <v>137.06797660818717</v>
      </c>
      <c r="S126" s="72">
        <f t="shared" si="9"/>
        <v>0.26797660818715485</v>
      </c>
      <c r="T126" s="33"/>
    </row>
    <row r="127" ht="18.75" customHeight="1"/>
    <row r="152" ht="24" customHeight="1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/>
  <cp:lastPrinted>2014-06-16T14:37:34Z</cp:lastPrinted>
  <dcterms:created xsi:type="dcterms:W3CDTF">2014-03-03T15:46:13Z</dcterms:created>
  <dcterms:modified xsi:type="dcterms:W3CDTF">2015-06-23T16:49:50Z</dcterms:modified>
  <cp:category/>
  <cp:version/>
  <cp:contentType/>
  <cp:contentStatus/>
  <cp:revision>4</cp:revision>
</cp:coreProperties>
</file>